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miraji_ary\AppData\Local\Microsoft\Windows\INetCache\Content.Outlook\ZUY9371Z\"/>
    </mc:Choice>
  </mc:AlternateContent>
  <xr:revisionPtr revIDLastSave="0" documentId="13_ncr:1_{56F08366-38BB-46AC-85BD-6CF085E9875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idder 1-5" sheetId="10" r:id="rId1"/>
  </sheets>
  <definedNames>
    <definedName name="Wertung">'Bidder 1-5'!$F$45:$N$45</definedName>
    <definedName name="_xlnm.Print_Titles" localSheetId="0">'Bidder 1-5'!$1:$8</definedName>
    <definedName name="_xlnm.Print_Area" localSheetId="0">'Bidder 1-5'!$A$1:$N$23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0" l="1"/>
  <c r="J11" i="10"/>
  <c r="J12" i="10"/>
  <c r="J13" i="10"/>
  <c r="J14" i="10"/>
  <c r="H10" i="10"/>
  <c r="H11" i="10"/>
  <c r="H12" i="10"/>
  <c r="H13" i="10"/>
  <c r="H14" i="10"/>
  <c r="F10" i="10"/>
  <c r="F11" i="10"/>
  <c r="F12" i="10"/>
  <c r="F13" i="10"/>
  <c r="F14" i="10"/>
  <c r="D15" i="10"/>
  <c r="P19" i="10"/>
  <c r="P16" i="10"/>
  <c r="P9" i="10"/>
  <c r="J15" i="10" l="1"/>
  <c r="J16" i="10" s="1"/>
  <c r="J18" i="10" s="1"/>
  <c r="J19" i="10" s="1"/>
  <c r="F15" i="10"/>
  <c r="F16" i="10" s="1"/>
  <c r="F18" i="10" s="1"/>
  <c r="F19" i="10" s="1"/>
  <c r="H15" i="10"/>
  <c r="H16" i="10" s="1"/>
  <c r="H18" i="10" s="1"/>
  <c r="H19" i="10" s="1"/>
</calcChain>
</file>

<file path=xl/sharedStrings.xml><?xml version="1.0" encoding="utf-8"?>
<sst xmlns="http://schemas.openxmlformats.org/spreadsheetml/2006/main" count="73" uniqueCount="48">
  <si>
    <t>Bidder 1 to 5</t>
  </si>
  <si>
    <t>Org. unit</t>
  </si>
  <si>
    <t>Project title</t>
  </si>
  <si>
    <t>Date</t>
  </si>
  <si>
    <t>Officer responsible for the commission</t>
  </si>
  <si>
    <t>PN</t>
  </si>
  <si>
    <t>Assessors</t>
  </si>
  <si>
    <t>Contract no.</t>
  </si>
  <si>
    <t>Enter bidder 4</t>
  </si>
  <si>
    <t>Enter bidder 5</t>
  </si>
  <si>
    <t>(1)</t>
  </si>
  <si>
    <t>(2)</t>
  </si>
  <si>
    <t>(3)</t>
  </si>
  <si>
    <t>(4)</t>
  </si>
  <si>
    <t>Criterion</t>
  </si>
  <si>
    <t>Weighting</t>
  </si>
  <si>
    <t>Points</t>
  </si>
  <si>
    <t>Assessment</t>
  </si>
  <si>
    <t>in %</t>
  </si>
  <si>
    <t>(max.10)</t>
  </si>
  <si>
    <t>(2)x(3)</t>
  </si>
  <si>
    <t>1</t>
  </si>
  <si>
    <t>2</t>
  </si>
  <si>
    <t>Total technical evaluation in %</t>
  </si>
  <si>
    <t>Total for price offered</t>
  </si>
  <si>
    <t>Total evaluation in %</t>
  </si>
  <si>
    <t>Ranking</t>
  </si>
  <si>
    <t>I hereby declare that I completed this assessment independently, to the best of my knowledge and in good faith. I will treat the information confidentially and will not pass on any details of the ongoing assessment procedure.</t>
  </si>
  <si>
    <t>3</t>
  </si>
  <si>
    <t>3700</t>
  </si>
  <si>
    <t>Stefan Buchmayer</t>
  </si>
  <si>
    <t>Mirajidin Arynov</t>
  </si>
  <si>
    <t>19.9012.6-005.00</t>
  </si>
  <si>
    <t>Assessment grid for technical evaluation of tenders for small-scale contracts (CV + price)</t>
  </si>
  <si>
    <t>Total</t>
  </si>
  <si>
    <t>4</t>
  </si>
  <si>
    <t>5</t>
  </si>
  <si>
    <t>Prevention of Violent Extremism in Central Asia (PREVECA)</t>
  </si>
  <si>
    <t>Regional experience: work experience in/with the regions of Kyrgyzstan</t>
  </si>
  <si>
    <t xml:space="preserve">Education: University degree in law  </t>
  </si>
  <si>
    <t xml:space="preserve">General professional experience: At least 10 years of work experience in law/jurisprudence </t>
  </si>
  <si>
    <t>Qualifications of the trainer on issues of contemporary legislations in PVE (according to rules and criteria in the Terms of reference)</t>
  </si>
  <si>
    <t xml:space="preserve">Date: </t>
  </si>
  <si>
    <t>Enter bidder 1</t>
  </si>
  <si>
    <t>Enter bidder 2</t>
  </si>
  <si>
    <t>Enter bidder 3</t>
  </si>
  <si>
    <t>Language: C1-level (advanced) language proficiency in Kyrgyz (10%) and Russian (10%)</t>
  </si>
  <si>
    <t xml:space="preserve">Specific professional experience: 5 years of work experience in prevention and countering extremism, leading or contributing to the development of relevant laws, action plans and training modules, conducting trainings and moderating workshops/conferences/round tables devoted to prevention and contering extremism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</si>
</sst>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22"/>
      <color rgb="FF808080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EF7E6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hair">
        <color auto="1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9" fontId="14" fillId="5" borderId="17">
      <alignment vertical="center" wrapText="1"/>
      <protection locked="0"/>
    </xf>
  </cellStyleXfs>
  <cellXfs count="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" fillId="0" borderId="5" xfId="0" quotePrefix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8" fillId="0" borderId="3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right" vertical="center"/>
    </xf>
    <xf numFmtId="9" fontId="1" fillId="4" borderId="12" xfId="1" applyFont="1" applyFill="1" applyBorder="1" applyAlignment="1" applyProtection="1">
      <alignment horizontal="right" vertical="center"/>
      <protection locked="0"/>
    </xf>
    <xf numFmtId="0" fontId="12" fillId="0" borderId="0" xfId="2" applyFont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3" fillId="0" borderId="0" xfId="0" applyFont="1" applyAlignment="1">
      <alignment vertical="center"/>
    </xf>
    <xf numFmtId="0" fontId="12" fillId="0" borderId="0" xfId="2" applyFont="1" applyBorder="1" applyAlignment="1" applyProtection="1">
      <alignment vertical="top" wrapText="1"/>
    </xf>
    <xf numFmtId="164" fontId="1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8" fillId="0" borderId="3" xfId="1" applyNumberFormat="1" applyFont="1" applyBorder="1" applyAlignment="1" applyProtection="1">
      <alignment horizontal="right" vertical="center"/>
    </xf>
    <xf numFmtId="10" fontId="8" fillId="0" borderId="3" xfId="1" applyNumberFormat="1" applyFont="1" applyBorder="1" applyAlignment="1" applyProtection="1">
      <alignment horizontal="right" vertical="center"/>
    </xf>
    <xf numFmtId="2" fontId="8" fillId="0" borderId="3" xfId="1" applyNumberFormat="1" applyFont="1" applyBorder="1" applyAlignment="1" applyProtection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3" fontId="8" fillId="0" borderId="3" xfId="1" applyNumberFormat="1" applyFont="1" applyBorder="1" applyAlignment="1" applyProtection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left" vertical="top"/>
    </xf>
    <xf numFmtId="164" fontId="2" fillId="0" borderId="18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/>
    </xf>
    <xf numFmtId="0" fontId="12" fillId="0" borderId="0" xfId="2" applyFont="1" applyBorder="1" applyAlignment="1" applyProtection="1">
      <alignment horizontal="left" vertical="top" wrapText="1"/>
    </xf>
    <xf numFmtId="164" fontId="1" fillId="0" borderId="18" xfId="0" applyNumberFormat="1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49" fontId="0" fillId="0" borderId="0" xfId="0" quotePrefix="1" applyNumberFormat="1" applyAlignment="1">
      <alignment horizontal="center" vertical="center" wrapText="1"/>
    </xf>
    <xf numFmtId="49" fontId="0" fillId="0" borderId="10" xfId="0" quotePrefix="1" applyNumberForma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2" fillId="4" borderId="0" xfId="0" applyNumberFormat="1" applyFont="1" applyFill="1" applyAlignment="1" applyProtection="1">
      <alignment horizontal="left" vertical="top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4" borderId="0" xfId="0" applyNumberFormat="1" applyFont="1" applyFill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49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Alignment="1" applyProtection="1">
      <alignment horizontal="left" vertical="top"/>
      <protection locked="0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Border="1" applyAlignment="1">
      <alignment horizontal="left" vertical="center" wrapText="1"/>
    </xf>
  </cellXfs>
  <cellStyles count="4">
    <cellStyle name="Eingabe Tabelle" xfId="3" xr:uid="{8CB14D18-FDFB-4E70-9DB0-7772CECD5745}"/>
    <cellStyle name="Обычный" xfId="0" builtinId="0"/>
    <cellStyle name="Пояснение" xfId="2" builtinId="53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C66"/>
      <color rgb="FFFFCC99"/>
      <color rgb="FFFFFFCC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66519</xdr:colOff>
      <xdr:row>0</xdr:row>
      <xdr:rowOff>0</xdr:rowOff>
    </xdr:from>
    <xdr:to>
      <xdr:col>13</xdr:col>
      <xdr:colOff>648290</xdr:colOff>
      <xdr:row>0</xdr:row>
      <xdr:rowOff>870315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0075" y="0"/>
          <a:ext cx="2049327" cy="870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23"/>
  <sheetViews>
    <sheetView showGridLines="0" tabSelected="1" zoomScale="90" zoomScaleNormal="90" zoomScaleSheetLayoutView="85" zoomScalePageLayoutView="130" workbookViewId="0">
      <pane ySplit="8" topLeftCell="A11" activePane="bottomLeft" state="frozen"/>
      <selection pane="bottomLeft" activeCell="H13" sqref="H13"/>
    </sheetView>
  </sheetViews>
  <sheetFormatPr defaultColWidth="5.6640625" defaultRowHeight="10.4" customHeight="1"/>
  <cols>
    <col min="1" max="1" width="3.33203125" style="6" customWidth="1"/>
    <col min="2" max="2" width="28.6640625" style="10" customWidth="1"/>
    <col min="3" max="3" width="27.6640625" style="11" customWidth="1"/>
    <col min="4" max="4" width="12.6640625" style="2" bestFit="1" customWidth="1"/>
    <col min="5" max="5" width="8.33203125" style="3" bestFit="1" customWidth="1"/>
    <col min="6" max="6" width="15.88671875" style="2" customWidth="1"/>
    <col min="7" max="7" width="8.33203125" style="3" bestFit="1" customWidth="1"/>
    <col min="8" max="8" width="13.77734375" style="2" customWidth="1"/>
    <col min="9" max="9" width="8.33203125" style="3" bestFit="1" customWidth="1"/>
    <col min="10" max="10" width="16.109375" style="2" customWidth="1"/>
    <col min="11" max="11" width="8.33203125" style="3" bestFit="1" customWidth="1"/>
    <col min="12" max="12" width="17.33203125" style="2" customWidth="1"/>
    <col min="13" max="13" width="8.33203125" style="4" bestFit="1" customWidth="1"/>
    <col min="14" max="14" width="16.21875" style="1" customWidth="1"/>
    <col min="15" max="15" width="33.44140625" style="1" customWidth="1"/>
    <col min="16" max="16" width="55.44140625" style="1" hidden="1" customWidth="1"/>
    <col min="17" max="16384" width="5.6640625" style="1"/>
  </cols>
  <sheetData>
    <row r="1" spans="1:23" ht="71.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24"/>
      <c r="L1" s="74"/>
      <c r="M1" s="75"/>
      <c r="N1" s="75"/>
      <c r="O1" s="30" t="s">
        <v>0</v>
      </c>
      <c r="P1" s="25"/>
      <c r="Q1" s="25"/>
      <c r="R1" s="25"/>
      <c r="S1" s="25"/>
      <c r="T1" s="25"/>
    </row>
    <row r="2" spans="1:23" ht="13" customHeight="1">
      <c r="A2" s="76" t="s">
        <v>1</v>
      </c>
      <c r="B2" s="76"/>
      <c r="C2" s="80" t="s">
        <v>29</v>
      </c>
      <c r="D2" s="80"/>
      <c r="E2" s="80"/>
      <c r="G2" s="77" t="s">
        <v>2</v>
      </c>
      <c r="H2" s="77"/>
      <c r="K2" s="7"/>
      <c r="L2" s="29" t="s">
        <v>3</v>
      </c>
      <c r="M2" s="78" t="s">
        <v>42</v>
      </c>
      <c r="N2" s="78"/>
    </row>
    <row r="3" spans="1:23" ht="16" customHeight="1">
      <c r="A3" s="53" t="s">
        <v>4</v>
      </c>
      <c r="B3" s="53"/>
      <c r="C3" s="79" t="s">
        <v>30</v>
      </c>
      <c r="D3" s="79"/>
      <c r="E3" s="79"/>
      <c r="G3" s="73" t="s">
        <v>37</v>
      </c>
      <c r="H3" s="73"/>
      <c r="I3" s="73"/>
      <c r="J3" s="73"/>
      <c r="K3" s="73"/>
      <c r="L3" s="5" t="s">
        <v>5</v>
      </c>
      <c r="M3" s="63" t="s">
        <v>32</v>
      </c>
      <c r="N3" s="63"/>
    </row>
    <row r="4" spans="1:23" ht="27.65" customHeight="1">
      <c r="A4" s="53" t="s">
        <v>6</v>
      </c>
      <c r="B4" s="53"/>
      <c r="C4" s="70" t="s">
        <v>31</v>
      </c>
      <c r="D4" s="70"/>
      <c r="E4" s="70"/>
      <c r="G4" s="73"/>
      <c r="H4" s="73"/>
      <c r="I4" s="73"/>
      <c r="J4" s="73"/>
      <c r="K4" s="73"/>
      <c r="L4" s="5" t="s">
        <v>7</v>
      </c>
      <c r="M4" s="63" t="s">
        <v>7</v>
      </c>
      <c r="N4" s="63"/>
    </row>
    <row r="5" spans="1:23" s="8" customFormat="1" ht="14.5" customHeight="1">
      <c r="A5" s="27"/>
      <c r="B5" s="19"/>
      <c r="C5" s="33"/>
      <c r="D5" s="19"/>
      <c r="E5" s="64" t="s">
        <v>43</v>
      </c>
      <c r="F5" s="65"/>
      <c r="G5" s="64" t="s">
        <v>44</v>
      </c>
      <c r="H5" s="65"/>
      <c r="I5" s="64" t="s">
        <v>45</v>
      </c>
      <c r="J5" s="65"/>
      <c r="K5" s="64" t="s">
        <v>8</v>
      </c>
      <c r="L5" s="65"/>
      <c r="M5" s="64" t="s">
        <v>9</v>
      </c>
      <c r="N5" s="65"/>
      <c r="O5" s="49"/>
      <c r="P5" s="31"/>
      <c r="Q5" s="23"/>
      <c r="R5" s="23"/>
      <c r="S5" s="23"/>
      <c r="T5" s="23"/>
      <c r="U5" s="23"/>
      <c r="V5" s="23"/>
      <c r="W5" s="23"/>
    </row>
    <row r="6" spans="1:23" ht="19.5" customHeight="1">
      <c r="B6" s="56" t="s">
        <v>10</v>
      </c>
      <c r="C6" s="57"/>
      <c r="D6" s="18" t="s">
        <v>11</v>
      </c>
      <c r="E6" s="14" t="s">
        <v>12</v>
      </c>
      <c r="F6" s="15" t="s">
        <v>13</v>
      </c>
      <c r="G6" s="14" t="s">
        <v>12</v>
      </c>
      <c r="H6" s="15" t="s">
        <v>13</v>
      </c>
      <c r="I6" s="14" t="s">
        <v>12</v>
      </c>
      <c r="J6" s="15" t="s">
        <v>13</v>
      </c>
      <c r="K6" s="14" t="s">
        <v>12</v>
      </c>
      <c r="L6" s="15" t="s">
        <v>13</v>
      </c>
      <c r="M6" s="14" t="s">
        <v>12</v>
      </c>
      <c r="N6" s="6" t="s">
        <v>13</v>
      </c>
    </row>
    <row r="7" spans="1:23" ht="14.5" customHeight="1">
      <c r="B7" s="58" t="s">
        <v>14</v>
      </c>
      <c r="C7" s="59"/>
      <c r="D7" s="12" t="s">
        <v>15</v>
      </c>
      <c r="E7" s="14" t="s">
        <v>16</v>
      </c>
      <c r="F7" s="15" t="s">
        <v>17</v>
      </c>
      <c r="G7" s="14" t="s">
        <v>16</v>
      </c>
      <c r="H7" s="15" t="s">
        <v>17</v>
      </c>
      <c r="I7" s="14" t="s">
        <v>16</v>
      </c>
      <c r="J7" s="15" t="s">
        <v>17</v>
      </c>
      <c r="K7" s="14" t="s">
        <v>16</v>
      </c>
      <c r="L7" s="15" t="s">
        <v>17</v>
      </c>
      <c r="M7" s="14" t="s">
        <v>16</v>
      </c>
      <c r="N7" s="6" t="s">
        <v>17</v>
      </c>
    </row>
    <row r="8" spans="1:23" ht="15.65" customHeight="1">
      <c r="A8" s="28"/>
      <c r="B8" s="71"/>
      <c r="C8" s="72"/>
      <c r="D8" s="13" t="s">
        <v>18</v>
      </c>
      <c r="E8" s="17" t="s">
        <v>19</v>
      </c>
      <c r="F8" s="16" t="s">
        <v>20</v>
      </c>
      <c r="G8" s="17" t="s">
        <v>19</v>
      </c>
      <c r="H8" s="16" t="s">
        <v>20</v>
      </c>
      <c r="I8" s="17" t="s">
        <v>19</v>
      </c>
      <c r="J8" s="16" t="s">
        <v>20</v>
      </c>
      <c r="K8" s="17" t="s">
        <v>19</v>
      </c>
      <c r="L8" s="16" t="s">
        <v>20</v>
      </c>
      <c r="M8" s="17" t="s">
        <v>19</v>
      </c>
      <c r="N8" s="28" t="s">
        <v>20</v>
      </c>
    </row>
    <row r="9" spans="1:23" s="9" customFormat="1" ht="12.75" customHeight="1">
      <c r="A9" s="68" t="s">
        <v>41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P9" s="26" t="str">
        <f>IF(ISBLANK(A9),#REF!,A9)</f>
        <v>Qualifications of the trainer on issues of contemporary legislations in PVE (according to rules and criteria in the Terms of reference)</v>
      </c>
    </row>
    <row r="10" spans="1:23" s="46" customFormat="1" ht="17.5" customHeight="1">
      <c r="A10" s="48" t="s">
        <v>21</v>
      </c>
      <c r="B10" s="66" t="s">
        <v>39</v>
      </c>
      <c r="C10" s="67"/>
      <c r="D10" s="22">
        <v>0.1</v>
      </c>
      <c r="E10" s="51"/>
      <c r="F10" s="32">
        <f t="shared" ref="F10:J14" si="0">$D10*E10*100</f>
        <v>0</v>
      </c>
      <c r="G10" s="51"/>
      <c r="H10" s="32">
        <f t="shared" si="0"/>
        <v>0</v>
      </c>
      <c r="I10" s="51"/>
      <c r="J10" s="32">
        <f t="shared" si="0"/>
        <v>0</v>
      </c>
      <c r="K10" s="44"/>
      <c r="L10" s="45"/>
      <c r="M10" s="44"/>
      <c r="N10" s="45"/>
      <c r="P10" s="47"/>
    </row>
    <row r="11" spans="1:23" s="46" customFormat="1" ht="22" customHeight="1">
      <c r="A11" s="48" t="s">
        <v>22</v>
      </c>
      <c r="B11" s="66" t="s">
        <v>46</v>
      </c>
      <c r="C11" s="67"/>
      <c r="D11" s="22">
        <v>0.2</v>
      </c>
      <c r="E11" s="51"/>
      <c r="F11" s="32">
        <f t="shared" si="0"/>
        <v>0</v>
      </c>
      <c r="G11" s="51"/>
      <c r="H11" s="32">
        <f t="shared" si="0"/>
        <v>0</v>
      </c>
      <c r="I11" s="51"/>
      <c r="J11" s="32">
        <f t="shared" si="0"/>
        <v>0</v>
      </c>
      <c r="K11" s="44"/>
      <c r="L11" s="45"/>
      <c r="M11" s="44"/>
      <c r="N11" s="45"/>
      <c r="P11" s="47"/>
    </row>
    <row r="12" spans="1:23" s="46" customFormat="1" ht="25.5" customHeight="1">
      <c r="A12" s="48" t="s">
        <v>28</v>
      </c>
      <c r="B12" s="66" t="s">
        <v>40</v>
      </c>
      <c r="C12" s="67"/>
      <c r="D12" s="22">
        <v>0.1</v>
      </c>
      <c r="E12" s="51"/>
      <c r="F12" s="32">
        <f t="shared" si="0"/>
        <v>0</v>
      </c>
      <c r="G12" s="51"/>
      <c r="H12" s="32">
        <f t="shared" si="0"/>
        <v>0</v>
      </c>
      <c r="I12" s="51"/>
      <c r="J12" s="32">
        <f t="shared" si="0"/>
        <v>0</v>
      </c>
      <c r="K12" s="44"/>
      <c r="L12" s="45"/>
      <c r="M12" s="44"/>
      <c r="N12" s="45"/>
      <c r="P12" s="47"/>
    </row>
    <row r="13" spans="1:23" s="46" customFormat="1" ht="55" customHeight="1">
      <c r="A13" s="48" t="s">
        <v>35</v>
      </c>
      <c r="B13" s="66" t="s">
        <v>47</v>
      </c>
      <c r="C13" s="67"/>
      <c r="D13" s="22">
        <v>0.5</v>
      </c>
      <c r="E13" s="51"/>
      <c r="F13" s="32">
        <f t="shared" si="0"/>
        <v>0</v>
      </c>
      <c r="G13" s="51"/>
      <c r="H13" s="32">
        <f t="shared" si="0"/>
        <v>0</v>
      </c>
      <c r="I13" s="51"/>
      <c r="J13" s="32">
        <f t="shared" si="0"/>
        <v>0</v>
      </c>
      <c r="K13" s="44"/>
      <c r="L13" s="45"/>
      <c r="M13" s="44"/>
      <c r="N13" s="45"/>
      <c r="P13" s="47"/>
    </row>
    <row r="14" spans="1:23" s="46" customFormat="1" ht="23.5" customHeight="1">
      <c r="A14" s="48" t="s">
        <v>36</v>
      </c>
      <c r="B14" s="66" t="s">
        <v>38</v>
      </c>
      <c r="C14" s="67"/>
      <c r="D14" s="22">
        <v>0.1</v>
      </c>
      <c r="E14" s="51"/>
      <c r="F14" s="32">
        <f t="shared" si="0"/>
        <v>0</v>
      </c>
      <c r="G14" s="51"/>
      <c r="H14" s="32">
        <f t="shared" si="0"/>
        <v>0</v>
      </c>
      <c r="I14" s="51"/>
      <c r="J14" s="32">
        <f t="shared" si="0"/>
        <v>0</v>
      </c>
      <c r="K14" s="44"/>
      <c r="L14" s="45"/>
      <c r="M14" s="44"/>
      <c r="N14" s="45"/>
      <c r="P14" s="47"/>
    </row>
    <row r="15" spans="1:23" s="46" customFormat="1" ht="14" customHeight="1">
      <c r="A15" s="60" t="s">
        <v>34</v>
      </c>
      <c r="B15" s="60"/>
      <c r="C15" s="61"/>
      <c r="D15" s="22">
        <f>SUM(D10:D14)</f>
        <v>1</v>
      </c>
      <c r="E15" s="44"/>
      <c r="F15" s="32">
        <f>SUM(F10:F14)</f>
        <v>0</v>
      </c>
      <c r="G15" s="44"/>
      <c r="H15" s="50">
        <f>SUM(H10:H14)</f>
        <v>0</v>
      </c>
      <c r="I15" s="44"/>
      <c r="J15" s="50">
        <f>SUM(J10:J14)</f>
        <v>0</v>
      </c>
      <c r="K15" s="44"/>
      <c r="L15" s="45"/>
      <c r="M15" s="44"/>
      <c r="N15" s="45"/>
      <c r="P15" s="47"/>
    </row>
    <row r="16" spans="1:23" ht="12.75" customHeight="1">
      <c r="A16" s="54" t="s">
        <v>23</v>
      </c>
      <c r="B16" s="54"/>
      <c r="C16" s="55"/>
      <c r="D16" s="20"/>
      <c r="E16" s="36"/>
      <c r="F16" s="40">
        <f>F15/10</f>
        <v>0</v>
      </c>
      <c r="G16" s="41"/>
      <c r="H16" s="40">
        <f>H15/10</f>
        <v>0</v>
      </c>
      <c r="I16" s="41"/>
      <c r="J16" s="40">
        <f>J15/10</f>
        <v>0</v>
      </c>
      <c r="K16" s="41"/>
      <c r="L16" s="40"/>
      <c r="M16" s="41"/>
      <c r="N16" s="38"/>
      <c r="P16" s="26" t="str">
        <f t="shared" ref="P16:P19" si="1">IF(ISBLANK(B16),A16,B16)</f>
        <v>Total technical evaluation in %</v>
      </c>
    </row>
    <row r="17" spans="1:16" ht="12.75" customHeight="1">
      <c r="A17" s="54" t="s">
        <v>24</v>
      </c>
      <c r="B17" s="54"/>
      <c r="C17" s="55"/>
      <c r="D17" s="20"/>
      <c r="E17" s="36"/>
      <c r="F17" s="42"/>
      <c r="G17" s="41"/>
      <c r="H17" s="42"/>
      <c r="I17" s="41"/>
      <c r="J17" s="42"/>
      <c r="K17" s="41"/>
      <c r="L17" s="42"/>
      <c r="M17" s="41"/>
      <c r="N17" s="38"/>
      <c r="P17" s="26"/>
    </row>
    <row r="18" spans="1:16" ht="12.75" customHeight="1">
      <c r="A18" s="34"/>
      <c r="B18" s="34"/>
      <c r="C18" s="35" t="s">
        <v>25</v>
      </c>
      <c r="D18" s="20"/>
      <c r="E18" s="36"/>
      <c r="F18" s="39" t="e">
        <f>(F16/$B$20*0.7)+($C$20/F17*0.3)</f>
        <v>#DIV/0!</v>
      </c>
      <c r="G18" s="41"/>
      <c r="H18" s="39" t="e">
        <f>(H16/$B$20*0.7)+($C$20/H17*0.3)</f>
        <v>#DIV/0!</v>
      </c>
      <c r="I18" s="41"/>
      <c r="J18" s="39" t="e">
        <f>(J16/$B$20*0.7)+($C$20/J17*0.3)</f>
        <v>#DIV/0!</v>
      </c>
      <c r="K18" s="41"/>
      <c r="L18" s="39"/>
      <c r="M18" s="41"/>
      <c r="N18" s="38"/>
      <c r="P18" s="26"/>
    </row>
    <row r="19" spans="1:16" ht="12" customHeight="1">
      <c r="A19" s="54" t="s">
        <v>26</v>
      </c>
      <c r="B19" s="54"/>
      <c r="C19" s="55"/>
      <c r="D19" s="21"/>
      <c r="E19" s="37"/>
      <c r="F19" s="43" t="e">
        <f>_xlfn.RANK.EQ(F18,$F$18:$L$18,0)</f>
        <v>#DIV/0!</v>
      </c>
      <c r="G19" s="43"/>
      <c r="H19" s="43" t="e">
        <f>_xlfn.RANK.EQ(H18,$F$18:$L$18,0)</f>
        <v>#DIV/0!</v>
      </c>
      <c r="I19" s="43"/>
      <c r="J19" s="43" t="e">
        <f>_xlfn.RANK.EQ(J18,$F$18:$L$18,0)</f>
        <v>#DIV/0!</v>
      </c>
      <c r="K19" s="43"/>
      <c r="L19" s="43"/>
      <c r="M19" s="43"/>
      <c r="N19" s="41"/>
      <c r="P19" s="26" t="str">
        <f t="shared" si="1"/>
        <v>Ranking</v>
      </c>
    </row>
    <row r="20" spans="1:16" ht="1.5" hidden="1" customHeight="1">
      <c r="B20" s="10">
        <v>100</v>
      </c>
      <c r="C20" s="11">
        <v>2066680</v>
      </c>
      <c r="E20" s="2"/>
      <c r="G20" s="2"/>
      <c r="I20" s="2"/>
      <c r="K20" s="2"/>
      <c r="M20" s="1"/>
    </row>
    <row r="21" spans="1:16" ht="22.5" customHeight="1">
      <c r="E21" s="2"/>
      <c r="G21" s="2"/>
      <c r="I21" s="2"/>
      <c r="K21" s="2"/>
      <c r="M21" s="1"/>
    </row>
    <row r="22" spans="1:16" ht="33" customHeight="1">
      <c r="A22" s="53" t="s">
        <v>27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6" ht="12" hidden="1" customHeight="1">
      <c r="A23" s="62"/>
      <c r="B23" s="62"/>
      <c r="C23" s="62"/>
      <c r="E23" s="2"/>
      <c r="G23" s="2"/>
      <c r="I23" s="52"/>
      <c r="J23" s="52"/>
      <c r="K23" s="52"/>
      <c r="L23" s="52"/>
      <c r="M23" s="52"/>
      <c r="N23" s="52"/>
    </row>
  </sheetData>
  <sheetProtection selectLockedCells="1"/>
  <mergeCells count="34">
    <mergeCell ref="L1:N1"/>
    <mergeCell ref="A2:B2"/>
    <mergeCell ref="G2:H2"/>
    <mergeCell ref="M2:N2"/>
    <mergeCell ref="A3:B3"/>
    <mergeCell ref="M3:N3"/>
    <mergeCell ref="C3:E3"/>
    <mergeCell ref="C2:E2"/>
    <mergeCell ref="A1:J1"/>
    <mergeCell ref="M4:N4"/>
    <mergeCell ref="E5:F5"/>
    <mergeCell ref="B12:C12"/>
    <mergeCell ref="B13:C13"/>
    <mergeCell ref="B14:C14"/>
    <mergeCell ref="B10:C10"/>
    <mergeCell ref="B11:C11"/>
    <mergeCell ref="A9:N9"/>
    <mergeCell ref="C4:E4"/>
    <mergeCell ref="G5:H5"/>
    <mergeCell ref="I5:J5"/>
    <mergeCell ref="K5:L5"/>
    <mergeCell ref="M5:N5"/>
    <mergeCell ref="B8:C8"/>
    <mergeCell ref="G3:K4"/>
    <mergeCell ref="A4:B4"/>
    <mergeCell ref="I23:N23"/>
    <mergeCell ref="A22:N22"/>
    <mergeCell ref="A19:C19"/>
    <mergeCell ref="B6:C6"/>
    <mergeCell ref="B7:C7"/>
    <mergeCell ref="A15:C15"/>
    <mergeCell ref="A23:C23"/>
    <mergeCell ref="A17:C17"/>
    <mergeCell ref="A16:C16"/>
  </mergeCells>
  <phoneticPr fontId="1" type="noConversion"/>
  <dataValidations count="1">
    <dataValidation type="decimal" allowBlank="1" showInputMessage="1" showErrorMessage="1" sqref="D10:D15" xr:uid="{00000000-0002-0000-0000-000000000000}">
      <formula1>0</formula1>
      <formula2>1</formula2>
    </dataValidation>
  </dataValidations>
  <pageMargins left="0.59055118110236227" right="0.31496062992125984" top="0.19685039370078741" bottom="0.51181102362204722" header="0" footer="0.19685039370078741"/>
  <pageSetup paperSize="9" fitToHeight="0" orientation="landscape" r:id="rId1"/>
  <headerFooter differentFirst="1">
    <oddFooter>&amp;R&amp;7Page &amp;P of &amp;N</oddFooter>
    <firstFooter>&amp;L&amp;7Form 31-10-1-en&amp;R&amp;7Page &amp;P of &amp;N</firstFooter>
  </headerFooter>
  <ignoredErrors>
    <ignoredError sqref="B6 D6:N6 A20 D8:N8 G20:N20 D20:E2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FA547F8A76C4A9CF105B82853C4BC" ma:contentTypeVersion="18" ma:contentTypeDescription="Ein neues Dokument erstellen." ma:contentTypeScope="" ma:versionID="b58eb5259beb4d16f17b7d78f88c3703">
  <xsd:schema xmlns:xsd="http://www.w3.org/2001/XMLSchema" xmlns:xs="http://www.w3.org/2001/XMLSchema" xmlns:p="http://schemas.microsoft.com/office/2006/metadata/properties" xmlns:ns2="d2122e92-948e-4146-a403-39b475064538" xmlns:ns3="f903e698-d9e5-4145-b3e0-363ca85c6576" targetNamespace="http://schemas.microsoft.com/office/2006/metadata/properties" ma:root="true" ma:fieldsID="c9ea7ee0e9c0997d86793da2966373dc" ns2:_="" ns3:_="">
    <xsd:import namespace="d2122e92-948e-4146-a403-39b475064538"/>
    <xsd:import namespace="f903e698-d9e5-4145-b3e0-363ca85c6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2e92-948e-4146-a403-39b475064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2caab4-8ab4-4795-bf4c-8bb27ee6669c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03e698-d9e5-4145-b3e0-363ca85c6576" xsi:nil="true"/>
    <lcf76f155ced4ddcb4097134ff3c332f xmlns="d2122e92-948e-4146-a403-39b4750645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422A6-D775-454C-BDB1-BABBA7D978B5}"/>
</file>

<file path=customXml/itemProps2.xml><?xml version="1.0" encoding="utf-8"?>
<ds:datastoreItem xmlns:ds="http://schemas.openxmlformats.org/officeDocument/2006/customXml" ds:itemID="{6B4BED25-0EAB-47DD-BEBC-C3C67E46C241}">
  <ds:schemaRefs>
    <ds:schemaRef ds:uri="http://schemas.microsoft.com/office/2006/metadata/properties"/>
    <ds:schemaRef ds:uri="http://schemas.microsoft.com/office/infopath/2007/PartnerControls"/>
    <ds:schemaRef ds:uri="8f02399b-5cfb-4a5b-aae2-d55c9baabffa"/>
    <ds:schemaRef ds:uri="13d84d65-79e5-4231-b556-9d18f65cda8c"/>
  </ds:schemaRefs>
</ds:datastoreItem>
</file>

<file path=customXml/itemProps3.xml><?xml version="1.0" encoding="utf-8"?>
<ds:datastoreItem xmlns:ds="http://schemas.openxmlformats.org/officeDocument/2006/customXml" ds:itemID="{1DDAC5B6-65CC-496E-83D9-EC39B6A23D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Bidder 1-5</vt:lpstr>
      <vt:lpstr>Wertung</vt:lpstr>
      <vt:lpstr>'Bidder 1-5'!Заголовки_для_печати</vt:lpstr>
      <vt:lpstr>'Bidder 1-5'!Область_печати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31-10-2-en, Bewertungsschema für die fachliche Auswertung von Angeboten für Verträge unter EU-Schwellenwert, englisch, Stand März 2021</dc:title>
  <dc:subject/>
  <dc:creator>Ainura Kapalova</dc:creator>
  <cp:keywords/>
  <dc:description/>
  <cp:lastModifiedBy>Arynov, Mirajidin GIZ KG</cp:lastModifiedBy>
  <cp:revision/>
  <dcterms:created xsi:type="dcterms:W3CDTF">2001-02-21T08:54:43Z</dcterms:created>
  <dcterms:modified xsi:type="dcterms:W3CDTF">2024-02-09T06:31:35Z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0x01010071127BBBB5AAB5448D0FF0C8D351E6E4</vt:lpwstr>
  </property>
  <property fmtid="{D5CDD505-2E9C-101B-9397-08002B2CF9AE}" pid="4" name="MediaServiceImageTags">
    <vt:lpwstr/>
  </property>
</Properties>
</file>