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6869F6EF-0797-4D53-AE75-C3B89793F8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едомость объемов работ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0" i="3" l="1"/>
  <c r="D216" i="3"/>
  <c r="D209" i="3"/>
  <c r="D204" i="3"/>
  <c r="A152" i="3"/>
  <c r="A151" i="3"/>
  <c r="A1060" i="3" l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972" i="3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3" i="3" s="1"/>
  <c r="A889" i="3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3" i="3" s="1"/>
  <c r="A905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661" i="3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364" i="3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234" i="3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7" i="3"/>
  <c r="A8" i="3" s="1"/>
  <c r="A9" i="3" s="1"/>
  <c r="A10" i="3" s="1"/>
  <c r="A11" i="3" s="1"/>
  <c r="A15" i="3" s="1"/>
  <c r="A16" i="3" s="1"/>
  <c r="A17" i="3" s="1"/>
  <c r="A18" i="3" s="1"/>
  <c r="A19" i="3" s="1"/>
  <c r="A20" i="3" s="1"/>
  <c r="A21" i="3" s="1"/>
  <c r="A22" i="3" s="1"/>
  <c r="A23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5" i="3" s="1"/>
  <c r="A46" i="3" s="1"/>
  <c r="A47" i="3" s="1"/>
  <c r="A48" i="3" s="1"/>
  <c r="A54" i="3" s="1"/>
  <c r="A55" i="3" s="1"/>
  <c r="A56" i="3" s="1"/>
  <c r="A57" i="3" s="1"/>
  <c r="A58" i="3" s="1"/>
  <c r="A59" i="3" s="1"/>
  <c r="A63" i="3" s="1"/>
  <c r="A64" i="3" s="1"/>
  <c r="A65" i="3" s="1"/>
  <c r="A66" i="3" s="1"/>
  <c r="A67" i="3" s="1"/>
  <c r="A68" i="3" s="1"/>
  <c r="A69" i="3" s="1"/>
  <c r="A70" i="3" s="1"/>
  <c r="F145" i="3" l="1"/>
  <c r="F146" i="3" s="1"/>
  <c r="F137" i="3"/>
  <c r="F138" i="3" s="1"/>
  <c r="F97" i="3"/>
  <c r="F98" i="3" s="1"/>
  <c r="F89" i="3"/>
  <c r="F90" i="3" s="1"/>
  <c r="F49" i="3"/>
  <c r="F50" i="3" s="1"/>
  <c r="F1019" i="3"/>
  <c r="F1020" i="3" s="1"/>
  <c r="F108" i="3"/>
  <c r="F60" i="3"/>
  <c r="F883" i="3"/>
  <c r="F884" i="3" s="1"/>
  <c r="F443" i="3"/>
  <c r="F444" i="3" s="1"/>
  <c r="F656" i="3"/>
  <c r="F657" i="3" s="1"/>
  <c r="F1147" i="3"/>
  <c r="F1148" i="3" s="1"/>
  <c r="F1125" i="3"/>
  <c r="F1126" i="3" s="1"/>
  <c r="F1103" i="3"/>
  <c r="F1104" i="3" s="1"/>
  <c r="F1079" i="3"/>
  <c r="F1080" i="3" s="1"/>
  <c r="F1006" i="3"/>
  <c r="F1007" i="3" s="1"/>
  <c r="F967" i="3"/>
  <c r="F968" i="3" s="1"/>
  <c r="F948" i="3"/>
  <c r="F949" i="3" s="1"/>
  <c r="F927" i="3"/>
  <c r="F928" i="3" s="1"/>
  <c r="F906" i="3"/>
  <c r="F907" i="3" s="1"/>
  <c r="F1054" i="3"/>
  <c r="A924" i="3"/>
  <c r="A925" i="3" s="1"/>
  <c r="A926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23" i="3"/>
  <c r="F228" i="3"/>
  <c r="F229" i="3" s="1"/>
  <c r="F199" i="3"/>
  <c r="F200" i="3" s="1"/>
  <c r="F190" i="3"/>
  <c r="F191" i="3" s="1"/>
  <c r="F182" i="3"/>
  <c r="F183" i="3" s="1"/>
  <c r="F41" i="3"/>
  <c r="F42" i="3" s="1"/>
  <c r="F12" i="3"/>
  <c r="A71" i="3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93" i="3" s="1"/>
  <c r="A94" i="3" s="1"/>
  <c r="A95" i="3" s="1"/>
  <c r="A96" i="3" s="1"/>
  <c r="A102" i="3" s="1"/>
  <c r="A103" i="3" s="1"/>
  <c r="A104" i="3" s="1"/>
  <c r="A105" i="3" s="1"/>
  <c r="A106" i="3" s="1"/>
  <c r="A107" i="3" s="1"/>
  <c r="A111" i="3" s="1"/>
  <c r="A112" i="3" s="1"/>
  <c r="A113" i="3" s="1"/>
  <c r="A114" i="3" s="1"/>
  <c r="A115" i="3" s="1"/>
  <c r="A116" i="3" s="1"/>
  <c r="A117" i="3" s="1"/>
  <c r="A118" i="3" s="1"/>
  <c r="F1055" i="3" l="1"/>
  <c r="A945" i="3"/>
  <c r="A946" i="3" s="1"/>
  <c r="A947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44" i="3"/>
  <c r="A119" i="3"/>
  <c r="A120" i="3" s="1"/>
  <c r="A966" i="3" l="1"/>
  <c r="A965" i="3"/>
  <c r="F359" i="3"/>
  <c r="F360" i="3" s="1"/>
  <c r="F317" i="3"/>
  <c r="F270" i="3"/>
  <c r="A121" i="3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41" i="3" s="1"/>
  <c r="A142" i="3" s="1"/>
  <c r="A143" i="3" s="1"/>
  <c r="A144" i="3" s="1"/>
  <c r="F271" i="3" l="1"/>
  <c r="F1151" i="3"/>
  <c r="F318" i="3"/>
  <c r="A149" i="3"/>
  <c r="A150" i="3" s="1"/>
  <c r="F1152" i="3" l="1"/>
  <c r="F1153" i="3" s="1"/>
  <c r="A153" i="3"/>
  <c r="A154" i="3" s="1"/>
  <c r="A155" i="3" s="1"/>
  <c r="A156" i="3" s="1"/>
  <c r="A157" i="3" s="1"/>
  <c r="A158" i="3" s="1"/>
  <c r="A159" i="3" s="1"/>
  <c r="F1155" i="3" l="1"/>
  <c r="F1154" i="3"/>
  <c r="A161" i="3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6" i="3" s="1"/>
  <c r="A188" i="3" s="1"/>
  <c r="A194" i="3" s="1"/>
  <c r="A195" i="3" s="1"/>
  <c r="A196" i="3" s="1"/>
  <c r="A197" i="3" s="1"/>
  <c r="A198" i="3" s="1"/>
  <c r="A203" i="3" s="1"/>
  <c r="A205" i="3" s="1"/>
  <c r="A207" i="3" s="1"/>
  <c r="A210" i="3" s="1"/>
  <c r="A212" i="3" s="1"/>
  <c r="A214" i="3" s="1"/>
  <c r="A217" i="3" s="1"/>
  <c r="A219" i="3" s="1"/>
  <c r="A221" i="3" s="1"/>
  <c r="A222" i="3" s="1"/>
  <c r="A223" i="3" s="1"/>
  <c r="A224" i="3" s="1"/>
  <c r="A225" i="3" s="1"/>
  <c r="A226" i="3" s="1"/>
  <c r="A227" i="3" s="1"/>
  <c r="A160" i="3"/>
  <c r="F1156" i="3" l="1"/>
</calcChain>
</file>

<file path=xl/sharedStrings.xml><?xml version="1.0" encoding="utf-8"?>
<sst xmlns="http://schemas.openxmlformats.org/spreadsheetml/2006/main" count="2152" uniqueCount="620">
  <si>
    <t>№</t>
  </si>
  <si>
    <t>Наименование работ</t>
  </si>
  <si>
    <t>Ед. изм.</t>
  </si>
  <si>
    <t xml:space="preserve">Количество </t>
  </si>
  <si>
    <t>Цена за ед.</t>
  </si>
  <si>
    <t>Сумма</t>
  </si>
  <si>
    <t>Земляные работы</t>
  </si>
  <si>
    <t>м3</t>
  </si>
  <si>
    <t>т</t>
  </si>
  <si>
    <t>Устройство перемычек</t>
  </si>
  <si>
    <t>ИТОГО:</t>
  </si>
  <si>
    <t>м2</t>
  </si>
  <si>
    <t>кг</t>
  </si>
  <si>
    <t>шт</t>
  </si>
  <si>
    <t>НДС - 12%</t>
  </si>
  <si>
    <t>м</t>
  </si>
  <si>
    <t>Установка вентиляторов осевых массой до 0,025 т</t>
  </si>
  <si>
    <t>шт.</t>
  </si>
  <si>
    <t>Всего работа</t>
  </si>
  <si>
    <t>Всего материалы</t>
  </si>
  <si>
    <t>Планировка площадей механизированным способом, группа грунтов 3</t>
  </si>
  <si>
    <t>Разработка грунта в траншеях экскаватором "обратная лопата" с ковшом вместимостью 0,65 (0,5-1) м3, группа грунтов: 3</t>
  </si>
  <si>
    <t>Разработка грунта вручную с креплениями в траншеях шириной до 2 м, глубиной до 2 м, группа грунтов 2</t>
  </si>
  <si>
    <t>Засыпка траншей и котлованов с перемещением грунта до 5 м бульдозерами мощностью 59 (80) кВт (л,с,), 2 группа грунтов</t>
  </si>
  <si>
    <t>Полив водой уплотняемого грунта насыпей</t>
  </si>
  <si>
    <t>Уплотнение грунта пневматическими трамбовками, группа грунтов 1, 2</t>
  </si>
  <si>
    <t>Устройство ленточных фундаментов железобетонных при ширине поверху до 1000 мм</t>
  </si>
  <si>
    <t>Бетон М350</t>
  </si>
  <si>
    <t>Горячекатаная арматурная сталь периодического профиля класса А-III диаметром 12 мм</t>
  </si>
  <si>
    <t>Горячекатаная арматурная сталь гладкая класса А-I диаметром 8 мм</t>
  </si>
  <si>
    <t>Горячекатаная арматурная сталь периодического профиля класса А-III диаметром 10 мм</t>
  </si>
  <si>
    <t>Горячекатаная арматурная сталь гладкая класса А-I диаметром 6 мм</t>
  </si>
  <si>
    <t>Армирование кладки стен и других конструкций</t>
  </si>
  <si>
    <t>Сетка сварная с ячейкой № 10 из арматурной стали АI диаметром 6 мм</t>
  </si>
  <si>
    <t>Устройство основания бетонного</t>
  </si>
  <si>
    <t>Устройство стен подвалов и подпорных стен железобетонных высотой до 3 м, толщиной до 500 мм</t>
  </si>
  <si>
    <t>Горячекатаная арматурная сталь периодического профиля класса А-III диаметром 18 мм</t>
  </si>
  <si>
    <t>бетон М350</t>
  </si>
  <si>
    <t>Горячекатаная арматурная сталь периодического профиля класса А-III диаметром 16 мм</t>
  </si>
  <si>
    <t>Устройство перекрытий безбалочных толщиной более 200 мм, на высоте от опорной площади до 6 м</t>
  </si>
  <si>
    <t>Горячекатаная арматурная сталь периодического профиля класса А-III диаметром 25мм</t>
  </si>
  <si>
    <t>Горячекатаная арматурная сталь гладкая класса А-I диаметром 10 мм</t>
  </si>
  <si>
    <t>Монтаж кровельного покрытия из профилированного листа при высоте здания до 25 м</t>
  </si>
  <si>
    <t>профнастил 0,7мм</t>
  </si>
  <si>
    <t>Устройство обрешетки с прозорами из досок и брусков под кровлю из листовой стали</t>
  </si>
  <si>
    <t>деревянные конструкции крыши</t>
  </si>
  <si>
    <t>бетон М300</t>
  </si>
  <si>
    <t>Горячекатаная арматурная сталь периодического профиля класса А-III диаметром 16мм</t>
  </si>
  <si>
    <t>Устройство входной группы</t>
  </si>
  <si>
    <t>бетон М 200</t>
  </si>
  <si>
    <t>Устройство железобетонных фундаментов общего назначения под колонны объемом до 3 м3</t>
  </si>
  <si>
    <t>Усиление монолитными железобетонными сердечниками</t>
  </si>
  <si>
    <t>бетон М200</t>
  </si>
  <si>
    <t>Устройство монолитных железобетонных перемычек</t>
  </si>
  <si>
    <t>Горячекатаная арматурная сталь периодического профиля класса А-III диаметром 14 мм</t>
  </si>
  <si>
    <t>Установка металлических конструкций каркасов перегородки</t>
  </si>
  <si>
    <t>Конструкции стальные</t>
  </si>
  <si>
    <t>Установка металлических каркасов</t>
  </si>
  <si>
    <t>стойки металлические</t>
  </si>
  <si>
    <t>Монтаж стропильных и подстропильных ферм на высоте до 25 м пролетом до 24 м массой до 3,0 т</t>
  </si>
  <si>
    <t>Устройство фронтонов,карнизов</t>
  </si>
  <si>
    <t>Установка закладных деталей весом до 20 кг</t>
  </si>
  <si>
    <t>профлист для потолка 0,5мм</t>
  </si>
  <si>
    <t>Устройство тепло- и звукоизоляции сплошной из плит или матов минераловатных или стекловолокнистых</t>
  </si>
  <si>
    <t>Устройство пароизоляции из полиэтиленовой пленки в один слой насухо</t>
  </si>
  <si>
    <t>Установка в жилых и общественных зданиях оконных блоков из ПВХ профилей: глухих с площадью проема более 2 м2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</si>
  <si>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одностворчатых</t>
  </si>
  <si>
    <t>пвх окна</t>
  </si>
  <si>
    <t>Заполнение ПВХ проемов в каменных стенах жилых и общественных зданий блоками дверными с полотнами спаренными площадью проема более 3 м2</t>
  </si>
  <si>
    <t>пвх двери</t>
  </si>
  <si>
    <t>Штукатурка поверхностей известковым раствором простая по камню и бетону стен</t>
  </si>
  <si>
    <t>Окраска поливинилацетатными водоэмульсионными составами высококачественная по штукатурке стен</t>
  </si>
  <si>
    <t>Устройство покрытий на клее (сухих смесях) из керамических плиток</t>
  </si>
  <si>
    <t>Устройство потолка в жилых зданиях на однорядном металлическом каркасе с обшивкой гипсокартонными листами или гипсоволокнистыми плитами в один слой без изоляции</t>
  </si>
  <si>
    <t>Устройство плинтусов поливинилхлоридных на винтах самонарезающих</t>
  </si>
  <si>
    <t>Облицовка стен на клее (сухих смесях) керамогранитными плитками размером: до 600х600 мм(фундам)</t>
  </si>
  <si>
    <t>Устройство плинтусов из плиток керамических</t>
  </si>
  <si>
    <t>Отделка фасадов мелкозернистыми декоративными покрытиями из минеральных или полимерминеральных пастовых составов на латексной основе по подготовленной поверхности с лесов и земли, состав с наполнителем из микроминерала (размер зерна до 0,7 мм)</t>
  </si>
  <si>
    <t>Облицовка ворот стальным профилированным листом</t>
  </si>
  <si>
    <t>жестяной проф,лист</t>
  </si>
  <si>
    <t>Кладка стен кирпичных наружных простых при высоте этажа до 4 м</t>
  </si>
  <si>
    <t>Кладка стен кирпичных внутренних при высоте этажа до 4 м</t>
  </si>
  <si>
    <t>кирпич</t>
  </si>
  <si>
    <t>Кладка стен из пескоблока наружных простых при высоте этажа до 4 м/прим</t>
  </si>
  <si>
    <t>пескоблок</t>
  </si>
  <si>
    <t>т3</t>
  </si>
  <si>
    <t>Крепления для трубопроводов: кронштейны, планки, хомуты, кг</t>
  </si>
  <si>
    <t>Прокладка трубопроводов водоснабжения из напорных полиэтиленовых труб низкого давления среднего типа наружным диаметром 20 мм, 100 м трубопровода</t>
  </si>
  <si>
    <t>Прокладка трубопроводов водоснабжения из напорных полиэтиленовых труб низкого давления среднего типа наружным диаметром 15 мм</t>
  </si>
  <si>
    <t>труба полиэталеновая диам,15мм армированный стекловолокном</t>
  </si>
  <si>
    <t>Крепления для трубопроводов: кронштейны, планки, хомуты</t>
  </si>
  <si>
    <t>Прокладка трубопроводов водоснабжения из напорных полиэтиленовых труб низкого давления среднего типа наружным диаметром 20 мм</t>
  </si>
  <si>
    <t>труба полиэталеновая диам,20мм армированный стекловолокном</t>
  </si>
  <si>
    <t>Прокладка трубопроводов водоснабжения из напорных полиэтиленовых труб низкого давления среднего типа наружным диаметром 25 мм</t>
  </si>
  <si>
    <t>труба полиэталеновая диам,25мм армированный стекловолокном</t>
  </si>
  <si>
    <t>Прокладка трубопроводов водоснабжения из стальных водогазопроводных оцинкованных труб диаметром 25 мм</t>
  </si>
  <si>
    <t>труба стальная водогазопроводная диам,25мм</t>
  </si>
  <si>
    <t>вентиль диам,25мм</t>
  </si>
  <si>
    <t>вентиль диам,15мм</t>
  </si>
  <si>
    <t>гибкие металлизированные подводки диам,15мм</t>
  </si>
  <si>
    <t>Установка счетчиков (водомеров) диаметром до 40 мм</t>
  </si>
  <si>
    <t>счетчик холодной воды В1 диам,15мм</t>
  </si>
  <si>
    <t>Монтаж водонагревателей электрических накопительных (емкостных) объемом: до 50 л</t>
  </si>
  <si>
    <t>водонагреватель Thermex Smart V50</t>
  </si>
  <si>
    <t>водонагреватель Thermex Smart V30</t>
  </si>
  <si>
    <t>Прокладка трубопроводов канализации из полиэтиленовых труб высокой плотности диаметром 100 мм</t>
  </si>
  <si>
    <t>труба канализационная полиэтиленовая диам,100мм</t>
  </si>
  <si>
    <t>Прокладка трубопроводов канализации из полиэтиленовых труб высокой плотности диаметром 50 мм</t>
  </si>
  <si>
    <t>труба канализационная полиэтиленовая диам,50мм</t>
  </si>
  <si>
    <t>ревизия ПНД диам,100мм</t>
  </si>
  <si>
    <t>прочистка ПНД диам,100мм</t>
  </si>
  <si>
    <t>Установка умывальников одиночных с подводкой холодной и горячей воды</t>
  </si>
  <si>
    <t>умывальник керамический</t>
  </si>
  <si>
    <t>сифон бутылочный пластмассовый</t>
  </si>
  <si>
    <t>смеситель для умывальника СМ</t>
  </si>
  <si>
    <t>кронштейны открытые чугунный малой моедли Кр УОМ</t>
  </si>
  <si>
    <t>Установка унитазов с бачком непосредственно присоединенным</t>
  </si>
  <si>
    <t>унитаз керамический</t>
  </si>
  <si>
    <t>гофра А97 гибкая подводка для выпуска унитаза</t>
  </si>
  <si>
    <t>инстоляция для унитаза</t>
  </si>
  <si>
    <t>счетчик холодной воды В1 диам,25мм</t>
  </si>
  <si>
    <t>водонагреватель Ariston ABS lux 15 UR</t>
  </si>
  <si>
    <t>Монтаж водонагревателей электрических накопительных (емкостных) объемом: свыше 100 л</t>
  </si>
  <si>
    <t>Ariston  pro1 eco ABS водонагреватель 150л</t>
  </si>
  <si>
    <t>трап</t>
  </si>
  <si>
    <t>Установка моек на два отделения</t>
  </si>
  <si>
    <t>мойка</t>
  </si>
  <si>
    <t>Крепления для трубопроводов: кронштейны, планки, хомуты,</t>
  </si>
  <si>
    <t>Изоляция трубопроводов изделиями из вспененного каучука ("Армофлекс"), вспененного полиэтилена ("Термофлекс") трубками, 10 м трубопровода</t>
  </si>
  <si>
    <t>кВт</t>
  </si>
  <si>
    <t>Установка радиаторов</t>
  </si>
  <si>
    <t>радиатор revolution bimetall 500</t>
  </si>
  <si>
    <t>Установка зонтов над шахтами из листовой стали прямоугольного сечения периметром 4000 мм</t>
  </si>
  <si>
    <t>кран выпуска воздуха радиаторный автоматический диам,15мм RA-N</t>
  </si>
  <si>
    <t>термостатический вентиль с предустановкой угловой диам,15мм RLV-15</t>
  </si>
  <si>
    <t>запорный клапан обратного трубопровода угловой диам,15мм RTR 7090</t>
  </si>
  <si>
    <t>автоматичский воздухоотводчик поплавкового типа диам,мм</t>
  </si>
  <si>
    <t>Прокладка трубопроводов полиэтиленовых труб с кислородный барьером/прим</t>
  </si>
  <si>
    <t>секция</t>
  </si>
  <si>
    <t>труба полиэтиленовая с кислородным барьером GAPPO</t>
  </si>
  <si>
    <t>трубы Hi-tech Oxy Plus с алюминиевой фальгой диам,20мм</t>
  </si>
  <si>
    <t>трубы Hi-tech Oxy Plus с алюминиевой фальгой диам,25мм</t>
  </si>
  <si>
    <t>коллектор на 2отвода</t>
  </si>
  <si>
    <t>коллектор на 3 отвода</t>
  </si>
  <si>
    <t>автоматический балансировочный клапан диам,20мм</t>
  </si>
  <si>
    <t>запорный балансировочный клапан диам,20мм</t>
  </si>
  <si>
    <t>автоматический балансировочный клапан диам,32мм</t>
  </si>
  <si>
    <t>запорный балансировочный клапан диам,32мм</t>
  </si>
  <si>
    <t>шаровой кран диам,20мм</t>
  </si>
  <si>
    <t>шаровой кран диам,32мм</t>
  </si>
  <si>
    <t>шаровой кран диам,40мм,</t>
  </si>
  <si>
    <t>Установка конвекторов</t>
  </si>
  <si>
    <t>электроконвектор Energy Monolit Ballu</t>
  </si>
  <si>
    <t>Изоляция трубопроводов изделиями из вспененного каучука ("Армофлекс"), вспененного полиэтилена ("Термофлекс") трубками</t>
  </si>
  <si>
    <t>energoflex теплоизоляция</t>
  </si>
  <si>
    <t>клапан выпуска воздуха радиаторный автоматический диам,15мм RA-N</t>
  </si>
  <si>
    <t>термостатический вентиль с предустановкой угловой диам,15мм RA-N</t>
  </si>
  <si>
    <t>запорный клапан обратного трубопровода угловой диам,15мм RLV-15</t>
  </si>
  <si>
    <t>автоматическая термомтатическая головка RTR 7090</t>
  </si>
  <si>
    <t>автоматический воздухоотводчик поплавкового типа диам,15мм</t>
  </si>
  <si>
    <t>Прокладка трубопроводов водоснабжения из напорных полиэтиленовых труб низкого давления среднего типа наружным диаметром 32 мм</t>
  </si>
  <si>
    <t>труба диам,32мм теплоинвест</t>
  </si>
  <si>
    <t>автоматический балансировочный клапан диам,15мм</t>
  </si>
  <si>
    <t>запорный балансировочный клапан диам,15мм</t>
  </si>
  <si>
    <t>клапан выпуска воздуха радиаторный автоматический диам,15мм</t>
  </si>
  <si>
    <t>автоматическая термостатическая головка RTR 7090</t>
  </si>
  <si>
    <t>автоматичский воздухоотводчик поплавкового типа диам,15мм</t>
  </si>
  <si>
    <t>радиатор revolution bimetall 500,</t>
  </si>
  <si>
    <t>Установка вентиляционных решеток и т,д.</t>
  </si>
  <si>
    <t>вент,решетка внутренняя РВ-2-300*300 неватом</t>
  </si>
  <si>
    <t>решетка наружная оцинкованная 600*400  неватом</t>
  </si>
  <si>
    <t>вент,решетка внутренняя РВ-2-250*100 неватом</t>
  </si>
  <si>
    <t>вент,решетка внутренняя РВ-2-300*150 неватом</t>
  </si>
  <si>
    <t>вент,решетка внутренняя РВ-2-300*200 неватом</t>
  </si>
  <si>
    <t>решетка наружная оцинкованная НР-900*400  неватом</t>
  </si>
  <si>
    <t>вент,решетка внутренняя РВ-2-250*150 неватом</t>
  </si>
  <si>
    <t>вент,решетка внутренняя РВ-2-250*200 неватом</t>
  </si>
  <si>
    <t>решетка наружная оцинкованная НР-800*350  неватом</t>
  </si>
  <si>
    <t>вент,решетка внутренняя РВ-2-200*400 неватом</t>
  </si>
  <si>
    <t>решетка наружная оцинкованная НР-400*250  неватом</t>
  </si>
  <si>
    <t>вент,решетка внутренняя РВ-2-200*500 неватом</t>
  </si>
  <si>
    <t>решетка наружная оцинкованная НР-700*400  неватом</t>
  </si>
  <si>
    <t>вент,решетка внутренняя РВ-2-150*200 неватом</t>
  </si>
  <si>
    <t>защитная решетка ВР-175*175 неватом</t>
  </si>
  <si>
    <t>защитная решетка ВР-250 неватом</t>
  </si>
  <si>
    <t>вент,решетка внутренняя РВ-2-200*300 неватом</t>
  </si>
  <si>
    <t>вент,решетка внутренняя РВ-2-100*200 неватом</t>
  </si>
  <si>
    <t>вент,решетка внутренняя РВ-2-150*150 неватом</t>
  </si>
  <si>
    <t>вент,решетка внутренняя РВ-2-150*250 неватом</t>
  </si>
  <si>
    <t>вент,решетка внутренняя РВ-2-150*300 неватом</t>
  </si>
  <si>
    <t>вент,решетка внутренняя РВ-2-200*250 неватом</t>
  </si>
  <si>
    <t>вент,решетка внутренняя РВ-2-300*500 неватом</t>
  </si>
  <si>
    <t>вент,решетка внутренняя РВ-2-100*150  неватом</t>
  </si>
  <si>
    <t>вент,решетка внутренняя РВ-2-400*200 неватом</t>
  </si>
  <si>
    <t>вент,решетка внутренняя РВ-2-500*200 неватом</t>
  </si>
  <si>
    <t>межстенная переточная решетка РВ-150*100</t>
  </si>
  <si>
    <t>межстенная переточная решетка РВ-200*100</t>
  </si>
  <si>
    <t>межстенная переточная решетка РВ-300*100</t>
  </si>
  <si>
    <t>межстенная переточная решетка РВ-400*100</t>
  </si>
  <si>
    <t>межстенная переточная решетка РВ-400*200</t>
  </si>
  <si>
    <t>Установка зонтов над шахтами из листовой стали прямоугольного сечения периметром 2000 мм</t>
  </si>
  <si>
    <t>Установка зонтов над шахтами из листовой стали прямоугольного сечения периметром 1000 мм,</t>
  </si>
  <si>
    <t>Установка зонтов над шахтами из листовой стали прямоугольного сечения периметром 1300 мм</t>
  </si>
  <si>
    <t>Установка зонтов над шахтами из листовой стали прямоугольного сечения периметром свыше 4000 мм/прим</t>
  </si>
  <si>
    <t>Установка зонтов над шахтами из листовой стали круглого сечения диаметром 100,125 мм/прим до 200</t>
  </si>
  <si>
    <t>Установка зонтов над шахтами из листовой стали круглого сечения диаметром 160мм/прим до 200,</t>
  </si>
  <si>
    <t>зонт прямоугольный 600*400</t>
  </si>
  <si>
    <t>зонт вентиляционный круглый ф100-170-h130-оц-н неватом</t>
  </si>
  <si>
    <t>зонт вентиляционный круглый ф160-275-h180-оц-н неватом</t>
  </si>
  <si>
    <t>зонт вентиляционный круглый ф125-215-h155-оц-н неватом</t>
  </si>
  <si>
    <t>зонт вытяжной прямоугольный 1300-1100*h400*d315 винтэл</t>
  </si>
  <si>
    <t>зонт прямоугольный 250*200</t>
  </si>
  <si>
    <t>зонт прямоугольный 250*250</t>
  </si>
  <si>
    <t>зонт прямоугольный 300*200</t>
  </si>
  <si>
    <t>зонт прямоугольный 300*350</t>
  </si>
  <si>
    <t>зонт прямоугольный 350*250</t>
  </si>
  <si>
    <t>зонт прямоугольный 350*300</t>
  </si>
  <si>
    <t>зонт прямоугольный 400*250</t>
  </si>
  <si>
    <t>зонт прямоугольный 600*300</t>
  </si>
  <si>
    <t>Установка камер приточных типовых без секции орошения производительностью до 10 тыс, м3/час</t>
  </si>
  <si>
    <t>приточно-вытяжная установка node1 1800/RP VEC E12 Compact навека</t>
  </si>
  <si>
    <t>Установка шумоглушителя</t>
  </si>
  <si>
    <t>шумоглушитель прямоугольный ГТП-50-30-90 неватом</t>
  </si>
  <si>
    <t>шумоглушитель прямоугольный ГТП-70-40-90 неватом</t>
  </si>
  <si>
    <t>шумоглушитель прямоугольный ГТП-60-35-90 неватом</t>
  </si>
  <si>
    <t>шумоглушитель прямоугольный ГТК-315-600 неватом</t>
  </si>
  <si>
    <t>шумоглушитель прямоугольный ГТК-160-600 неватом</t>
  </si>
  <si>
    <t>Прокладка воздуховодов из листовой, оцинкованной стали и алюминия класса Н (нормальные) толщиной 0,7 мм, периметром до 2400 мм</t>
  </si>
  <si>
    <t>Прокладка воздуховодов из листовой, оцинкованной стали и алюминия класса Н (нормальные) толщиной 0,5 мм, периметром 800, 1000 мм</t>
  </si>
  <si>
    <t>Прокладка воздуховодов из листовой, оцинкованной стали и алюминия класса Н (нормальные) толщиной 0,6 мм, диаметром до 450 мм</t>
  </si>
  <si>
    <t>воздуховод из оцинкованной стали 0,7мм 400*200</t>
  </si>
  <si>
    <t>воздуховод из оцинкованной стали 0,7мм 500*250</t>
  </si>
  <si>
    <t>воздуховод из оцинкованной стали 0,7мм 500*300</t>
  </si>
  <si>
    <t>воздуховод из оцинкованной стали 0,7мм 450*250</t>
  </si>
  <si>
    <t>воздуховод из оцинкованной стали 0,7мм 600*300</t>
  </si>
  <si>
    <t>воздуховод из оцинкованной стали 0,7мм 600*350</t>
  </si>
  <si>
    <t>воздуховод из оцинкованной стали 0,7мм 700*400</t>
  </si>
  <si>
    <t>воздуховод из оцинкованной стали 0,7мм 400*250</t>
  </si>
  <si>
    <t>воздуховод из оцинкованной стали 0,7мм 550*300</t>
  </si>
  <si>
    <t>воздуховод из оцинкованной стали 0,7мм 300*200</t>
  </si>
  <si>
    <t>воздуховод из оцинкованной стали 0,7мм 300*300</t>
  </si>
  <si>
    <t>воздуховод из оцинкованной стали 0,7мм 450*200</t>
  </si>
  <si>
    <t>воздуховод из оцинкованной стали 0,7мм 600*250</t>
  </si>
  <si>
    <t>воздуховод из оцинкованной стали 0,7мм 500*200</t>
  </si>
  <si>
    <t>воздуховод из оцинкованной стали 0,5мм 200*100</t>
  </si>
  <si>
    <t>воздуховод из оцинкованной стали 0,5мм 200*150</t>
  </si>
  <si>
    <t>воздуховод из оцинкованной стали 0,5мм 200*200</t>
  </si>
  <si>
    <t>воздуховод из оцинкованной стали 0,5мм диам,100мм</t>
  </si>
  <si>
    <t>воздуховод из оцинкованной стали 0,5мм диам,125мм</t>
  </si>
  <si>
    <t>воздуховод из оцинкованной стали 0,5мм диам,160мм</t>
  </si>
  <si>
    <t>воздуховод из оцинкованной стали 0,5мм диам,315</t>
  </si>
  <si>
    <t>воздуховод из оцинкованной стали 0,5мм 150*100</t>
  </si>
  <si>
    <t>воздуховод из оцинкованной стали 0,5мм 150*150</t>
  </si>
  <si>
    <t>воздуховод из оцинкованной стали 0,5мм 250*150</t>
  </si>
  <si>
    <t>воздуховод из оцинкованной стали 0,5мм 250*200</t>
  </si>
  <si>
    <t>воздуховод из оцинкованной стали 0,5мм 300*150</t>
  </si>
  <si>
    <t>воздуховод из оцинкованной стали 0,6мм диам,250мм</t>
  </si>
  <si>
    <t>воздуховод из оцинкованной стали 0,6мм диам,315мм</t>
  </si>
  <si>
    <t>отвод приямоугольный 500*300 45гр</t>
  </si>
  <si>
    <t>отвод приямоугольный 500*300 90гр</t>
  </si>
  <si>
    <t>отвод приямоугольный 200*100 90гр</t>
  </si>
  <si>
    <t>отвод приямоугольный 300*300 90гр</t>
  </si>
  <si>
    <t>отвод приямоугольный 600*250 90гр</t>
  </si>
  <si>
    <t>отвод круглый диам,100мм 90гр</t>
  </si>
  <si>
    <t>отвод круглый диам,160мм 90гр</t>
  </si>
  <si>
    <t>отвод круглый диам,125мм 90гр</t>
  </si>
  <si>
    <t>отвод прямоугольный 200*200 90гр</t>
  </si>
  <si>
    <t>отвод приямоугольный 500*250 90гр</t>
  </si>
  <si>
    <t>отвод приямоугольный 500*300 9гр</t>
  </si>
  <si>
    <t>переход 500*250-400*200 длина 300мм</t>
  </si>
  <si>
    <t>переход 500*250-500*300 длина 300мм</t>
  </si>
  <si>
    <t>переход 600*400-500*300 длина 300мм</t>
  </si>
  <si>
    <t>переход 250*100-200*100 длина 300мм</t>
  </si>
  <si>
    <t>переход 300*150-200*150 длина 300мм</t>
  </si>
  <si>
    <t>переход 300*200-200*200 длина 300мм</t>
  </si>
  <si>
    <t>переход 500*300-450*250 длина 300мм</t>
  </si>
  <si>
    <t>переход 600*300-500*300 длина 300мм</t>
  </si>
  <si>
    <t>переход 600*300-600*350 длина 500мм</t>
  </si>
  <si>
    <t>переход 900*400-700*400 длина 500мм</t>
  </si>
  <si>
    <t>тройник 450*250-200*200</t>
  </si>
  <si>
    <t>тройник 500*300-200*150</t>
  </si>
  <si>
    <t>тройник 600*300-200*100</t>
  </si>
  <si>
    <t>тройник 600*300-200*150</t>
  </si>
  <si>
    <t>тройник 600*350-200*200</t>
  </si>
  <si>
    <t>тройник 700*400-200*100</t>
  </si>
  <si>
    <t>переход диам,100-400*250 длина 300мм</t>
  </si>
  <si>
    <t>переход 250*150-200*150 длина 300мм</t>
  </si>
  <si>
    <t>переход 250*200-200*150 длина 300мм</t>
  </si>
  <si>
    <t>переход 550*300-400*250 длина 300мм</t>
  </si>
  <si>
    <t>переход 600*350-550*300 длина 300мм</t>
  </si>
  <si>
    <t>переход 800*350-600*350 длина 300мм</t>
  </si>
  <si>
    <t>переход диам,125-100</t>
  </si>
  <si>
    <t>переход 300*200-300*300 длина 300мм</t>
  </si>
  <si>
    <t>переход диам,315-300*300 длина 300мм</t>
  </si>
  <si>
    <t>тройник 400*250-200*200</t>
  </si>
  <si>
    <t>тройник 550*300-200*150</t>
  </si>
  <si>
    <t>тройник 550*300-200*200</t>
  </si>
  <si>
    <t>тройник 600*350-диам,125мм</t>
  </si>
  <si>
    <t>тройник диам,125-125мм</t>
  </si>
  <si>
    <t>тройник 300*300-диам,125мм</t>
  </si>
  <si>
    <t>переход диам,315-400*250 длина 300мм</t>
  </si>
  <si>
    <t>переход 600*250-450*200 длина 300мм</t>
  </si>
  <si>
    <t>переход 600*250-600*350 длина 300мм</t>
  </si>
  <si>
    <t>переход 600*350-700*400 длина 300мм</t>
  </si>
  <si>
    <t>переход диам,125-100мм</t>
  </si>
  <si>
    <t>переход 200*150-200*200 длина 300мм</t>
  </si>
  <si>
    <t>переход 500*300-200*200 длина 300мм</t>
  </si>
  <si>
    <t>тройник диам,250-500*250</t>
  </si>
  <si>
    <t>тройник 500*250-диам,125мм</t>
  </si>
  <si>
    <t>тройник 500*250-200*200</t>
  </si>
  <si>
    <t>тройник 500*250-диам,315мм</t>
  </si>
  <si>
    <t>переход 400*200-300*200 длина 300мм</t>
  </si>
  <si>
    <t>переход 500*300-400*200 длина 300мм</t>
  </si>
  <si>
    <t>Изоляция трубопроводов матами минераловатными марок 75, 100, плитами минераловатными на синтетическом связующем марок 75</t>
  </si>
  <si>
    <t>изовер ISOTEC MAT-AL</t>
  </si>
  <si>
    <t>Установка вентиляторов</t>
  </si>
  <si>
    <t>вентилятор канальный VKP70-40/35-4D</t>
  </si>
  <si>
    <t>вентилятор канальный VKP60-35/31-4D</t>
  </si>
  <si>
    <t>вентилятор канальный VKК-315м</t>
  </si>
  <si>
    <t>вентилятор радиальный ВР280-46 неватом</t>
  </si>
  <si>
    <t>вентилятор канальный VKP50-30/25-4D</t>
  </si>
  <si>
    <t>гибкая вставка ВГ-700*400-у-о-ш2,ш2</t>
  </si>
  <si>
    <t>гибкая вставка ВГ-600*650-у-о-ш2,ш2</t>
  </si>
  <si>
    <t>гибкая вставка ВГ-600*350-у-о-ш2,ш2</t>
  </si>
  <si>
    <t>гибкая вставка 215*215</t>
  </si>
  <si>
    <t>гибкая вставка D250</t>
  </si>
  <si>
    <t>гибкая вставка ВГ-500*300-у-о-ш2,ш2</t>
  </si>
  <si>
    <t>заслонки прямоугольного сечения с ручным управлением Р-200*100 неватом</t>
  </si>
  <si>
    <t>заслонки прямоугольного сечения с ручным управлением Р-200*150 неватом</t>
  </si>
  <si>
    <t>заслонки прямоугольного сечения с ручным управлением Р-200*200 неватом</t>
  </si>
  <si>
    <t>заслонки прямоугольного сечения с ручным управлением азд-70-40 неватом</t>
  </si>
  <si>
    <t>заслонки прямоугольного сечения с ручным управлением азд-60-35 неватом</t>
  </si>
  <si>
    <t>заслонки круглого сечения с электроприводом азд ф315</t>
  </si>
  <si>
    <t>лючок питометражный для замера параметров воздуха ЛЗ-01</t>
  </si>
  <si>
    <t>фильтр воздушный ФЯГ-70-40</t>
  </si>
  <si>
    <t>фильтр воздушный ФЯГ-60-35</t>
  </si>
  <si>
    <t>Щиток управления</t>
  </si>
  <si>
    <t>щит управления вентиляционный с электрическим калорифером ЩУВЭК</t>
  </si>
  <si>
    <t>электрический нагреватель NEP70-40/60</t>
  </si>
  <si>
    <t>электрический нагреватель NEP60-35/45</t>
  </si>
  <si>
    <t>электр,воздухонагреватель NEK-315/00</t>
  </si>
  <si>
    <t>электрический нагреватель NEP60-35/22,5</t>
  </si>
  <si>
    <t>диффузор регулируемый КВ 100</t>
  </si>
  <si>
    <t>диффузор регулируемый КП 100</t>
  </si>
  <si>
    <t>диффузор регулируемый КП 125</t>
  </si>
  <si>
    <t>фильтр бокс канальный круглый фвк-315</t>
  </si>
  <si>
    <t>миникоплекс приточно-очистительный ONEAIR ASP-200P+PTC</t>
  </si>
  <si>
    <t>бытовой осевой вентилятор Вентс-100МК</t>
  </si>
  <si>
    <t>бытовой осевой вентилятор Вентс-125МК</t>
  </si>
  <si>
    <t>диффузор КВ 160</t>
  </si>
  <si>
    <t>обратный клапан КО-160</t>
  </si>
  <si>
    <t>запорно-регулирующий щибер -315-оц-0,5-н,н</t>
  </si>
  <si>
    <t>фильтр жироулавливающий кассетный ФЖЖК315 визионер</t>
  </si>
  <si>
    <t>защитный кожух ВР-280-46-2,5-о</t>
  </si>
  <si>
    <t>виброизоляторы неватом</t>
  </si>
  <si>
    <t>монтажная рама 264*455*65</t>
  </si>
  <si>
    <t>обратный клапан  КОп-50-30</t>
  </si>
  <si>
    <t>Сплит-система MDV MDSA-12HRNB MDOA-12HN8 Midea  с установкой</t>
  </si>
  <si>
    <t>сплит-система MCA3-18HRN1-QB6/MOX33OU-18HN1-QB6 Midea с установкой</t>
  </si>
  <si>
    <t>Сплит-система MDV MDSA-07HRN8 MDSA-07HN8 Midea</t>
  </si>
  <si>
    <t>Кронштейн под наружный блок</t>
  </si>
  <si>
    <t>Выключатель двухклавишный утопленного типа при скрытой проводке, 100 шт,</t>
  </si>
  <si>
    <t>Щит распределительный</t>
  </si>
  <si>
    <t>щрн-3/24 ekf basic</t>
  </si>
  <si>
    <t>Автомат одно-, двух-, трехполюсный, устанавливаемый на конструкции на стене или колонне, на ток, А, до 25</t>
  </si>
  <si>
    <t>выключатель автоматический ВА47-29 1Р</t>
  </si>
  <si>
    <t>Счетчики, устанавливаемые на готовом основании трехфазные</t>
  </si>
  <si>
    <t>счетчик Меркурий 230 5А</t>
  </si>
  <si>
    <t>трансформатор тока 10/5А типа ТТИ-А</t>
  </si>
  <si>
    <t>независимый расцепитель РН88</t>
  </si>
  <si>
    <t>устройство защитного отключения АД12 30мА</t>
  </si>
  <si>
    <t>Выключатель двухклавишный утопленного типа при скрытой проводке 10А  влагозащищенный</t>
  </si>
  <si>
    <t>Выключатель одноклавишный утопленного типа при скрытой проводке</t>
  </si>
  <si>
    <t>Выключатель одноклавишный утопленного типа при скрытой проводке 10А   влагозащищенный</t>
  </si>
  <si>
    <t>Выключатель двухклавишный утопленного типа при скрытой проводке</t>
  </si>
  <si>
    <t>Розетка штепсельная утопленного типа при скрытой проводке</t>
  </si>
  <si>
    <t>розетка защитной установки одноместная с заземляющим контактом 16А</t>
  </si>
  <si>
    <t>Установка светильников</t>
  </si>
  <si>
    <t>Светодиодные светильники OWP Optima School 595 IP54</t>
  </si>
  <si>
    <t>Светодиодные светильники INOX LED</t>
  </si>
  <si>
    <t>Светильники настенные/потолочные Star Led</t>
  </si>
  <si>
    <t>Установка датчика движения</t>
  </si>
  <si>
    <t>датчик движения Star Led</t>
  </si>
  <si>
    <t>Кабели и провода, прокладываемые в траншее, масса 1 м, кг, до: 0,6</t>
  </si>
  <si>
    <t>кабель ВВГнг-LS-0,66 3*1,5мм2</t>
  </si>
  <si>
    <t>кабель ВВГнг-LS-0,66 3*2,5мм2</t>
  </si>
  <si>
    <t>ст,круг 10мм</t>
  </si>
  <si>
    <t>полоса металлическая 40*4</t>
  </si>
  <si>
    <t>ст,уголок 50*50*5 дл,3м</t>
  </si>
  <si>
    <t>ВРУМТ-31-31УХЛЗ,1</t>
  </si>
  <si>
    <t>Автомат одно-, двух-, трехполюсный, устанавливаемый на конструкции на стене или колонне, на ток, А, до 250</t>
  </si>
  <si>
    <t>выключатель автоматический ВА88-35 3Р 200А</t>
  </si>
  <si>
    <t>трансформатор тока 200/5А ТТИ-А</t>
  </si>
  <si>
    <t>переключатель-разъединитель</t>
  </si>
  <si>
    <t>Автомат одно-, двух-, трехполюсный, устанавливаемый на конструкции на стене или колонне, на ток, А, до 100</t>
  </si>
  <si>
    <t>выключатель автоматический ВА47-29 3Р 16А</t>
  </si>
  <si>
    <t>выключатель автоматический ВА47-29 3Р 32А</t>
  </si>
  <si>
    <t>выключатель автоматический ВА88-33 3Р 160А</t>
  </si>
  <si>
    <t>независимый расцепитель типа Р35/37</t>
  </si>
  <si>
    <t>щрн-3/12 ekf basic</t>
  </si>
  <si>
    <t>выключатель автоматический ВА47-29 1Р 10А</t>
  </si>
  <si>
    <t>выключатель нагрузки ВН 32 3Р 16А</t>
  </si>
  <si>
    <t>выключатель автоматический ВА47-29 3Р 25А</t>
  </si>
  <si>
    <t>выключатель автоматический ВА47-29 3Р 160А</t>
  </si>
  <si>
    <t>выключатель автоматический ВА88-33 3Р 125А</t>
  </si>
  <si>
    <t>щрн-3/36 ekf basic</t>
  </si>
  <si>
    <t>выключатель нагрузки ВН32 3Р 25А</t>
  </si>
  <si>
    <t>устройство защитного отключения АД12 30мА 16А</t>
  </si>
  <si>
    <t>выключатель автоматический ВА47-29 3Р 20А</t>
  </si>
  <si>
    <t>ЩРН-Пк-10 IР41</t>
  </si>
  <si>
    <t>выключатель нагрузки ВН32 1Р  20А</t>
  </si>
  <si>
    <t>Выключатель одноклавишный утопленного типа при скрытой проводке 10А влагозащищенный</t>
  </si>
  <si>
    <t>Выключатель одноклавишный утопленного типа при скрытой проводке 10А</t>
  </si>
  <si>
    <t>Выключатель трехклавишный утопленного типа при скрытой проводке</t>
  </si>
  <si>
    <t>Выключатель трехклавишный утопленного типа при скрытой проводке 10А</t>
  </si>
  <si>
    <t>розетка с защитной установки влагозащищенный одноместная с заземляющим контактом 16А</t>
  </si>
  <si>
    <t>розетка скрытой установки двухместная с заземляющим контактом 10А</t>
  </si>
  <si>
    <t>розетка скрытой установки одноместная с заземляющим контактом 10А</t>
  </si>
  <si>
    <t>пакетный выключатель 380В ПВ2-400</t>
  </si>
  <si>
    <t>пакетный выключатель 10А 220В ПВ-220</t>
  </si>
  <si>
    <t>светодиодные светильники ALD для реечного потолка 30Вт ALD UNI LED</t>
  </si>
  <si>
    <t>светильник потолочный светодиодные светильники CD LED 12Вт</t>
  </si>
  <si>
    <t>кабель ВВГнг-LS-0,66 5*2,5мм2</t>
  </si>
  <si>
    <t>кабель ВВГнг-LS-0,66 5*4мм2</t>
  </si>
  <si>
    <t>кабель ВВГнг-LS-0,66 5*6мм2</t>
  </si>
  <si>
    <t>кабель АВВГ 5*70мм2</t>
  </si>
  <si>
    <t>кабель АВВГ 5*95мм2</t>
  </si>
  <si>
    <t>выключатель автоматический ВА88-32 3Р 100А</t>
  </si>
  <si>
    <t>трансформатор тока 100/5А ТТИ-А</t>
  </si>
  <si>
    <t>выключатель автоматический ВА47-29 3Р 50А</t>
  </si>
  <si>
    <t>выключатель автоматический ВА88-32 3Р 80А</t>
  </si>
  <si>
    <t>выключатель нагрузки ВН32 3Р 80А</t>
  </si>
  <si>
    <t>выключатель автоматический ВА47-29 1Р 16А</t>
  </si>
  <si>
    <t>выключатель нагрузки ВН32 3Р 50А</t>
  </si>
  <si>
    <t>розетка скрытой установки двухместная с заземляющим контактом 16А</t>
  </si>
  <si>
    <t>датчик движения CD LED</t>
  </si>
  <si>
    <t>кабель АВВГ 5*35мм2</t>
  </si>
  <si>
    <t>выключатель автоматический ВА88-32 3Р 125А</t>
  </si>
  <si>
    <t>трансформатор тока 150/5А ТТИ-А</t>
  </si>
  <si>
    <t>переключатель-разъединитель,</t>
  </si>
  <si>
    <t>выключатель нагрузки ВА88-32 3Р 80А</t>
  </si>
  <si>
    <t>выключатель нагрузки ВН99 3Р 100А</t>
  </si>
  <si>
    <t>Выключатель одноклавишный утопленного типа при скрытой проводке 10А влагозащит</t>
  </si>
  <si>
    <t xml:space="preserve">розетка с защитной установки влагозащищенный одноместная с заземляющим контактом 16А </t>
  </si>
  <si>
    <t>светильник светодиодный ALD UNI LED</t>
  </si>
  <si>
    <t>кабель АВВГ 5*50мм2</t>
  </si>
  <si>
    <t>Прокладка трубопроводов отопления из стальных водогазопроводных неоцинкованных труб диаметром 32 мм, 100 м трубопровода</t>
  </si>
  <si>
    <t>Прокладка трубопроводов отопления из стальных водогазопроводных неоцинкованных труб диаметром 40 мм, 100 м трубопровода</t>
  </si>
  <si>
    <t>Прокладка трубопроводов отопления из стальных водогазопроводных неоцинкованных труб диаметром 50 мм, 100 м трубопровода</t>
  </si>
  <si>
    <t>Прокладка трубопроводов отопления из стальных водогазопроводных неоцинкованных труб диаметром 25 мм, 100 м трубопровода</t>
  </si>
  <si>
    <t>трубы стальные электросварные диам,32*2,5мм, м</t>
  </si>
  <si>
    <t>трубы стальные электросварные диам,38*2,5мм, м</t>
  </si>
  <si>
    <t>трубы стальные электросварные диам,45*3,0мм, м</t>
  </si>
  <si>
    <t>трубы стальные электросварные диам,57*3,0мм, м</t>
  </si>
  <si>
    <t>кран шаровой под приварку диам,50мм, шт</t>
  </si>
  <si>
    <t>кран шаровой под приварку диам,40мм, шт</t>
  </si>
  <si>
    <t>кран шаровой под приварку диам,32мм, шт</t>
  </si>
  <si>
    <t>кран шаровой под приварку диам,25мм, шт</t>
  </si>
  <si>
    <t>кран шаровой под приварку диам,20мм, шт</t>
  </si>
  <si>
    <t>автоматический воздухоотводчик диам,15мм, шт</t>
  </si>
  <si>
    <t>неподвижные опоры 4,903-10 в,4 Т3,4, шт</t>
  </si>
  <si>
    <t>скользящая опора 4,903-10 в,5 Т13-07, шт</t>
  </si>
  <si>
    <t>канал непроходной 3,903 кл,14 выпуск 1-5 КН-5, м</t>
  </si>
  <si>
    <t>Прокладка трубопроводов отопления из стальных водогазопроводных неоцинкованных труб диаметром 32 мм</t>
  </si>
  <si>
    <t>трубы стальные электросварные диам,32*2,5мм</t>
  </si>
  <si>
    <t>Прокладка трубопроводов отопления из стальных водогазопроводных неоцинкованных труб диаметром 40 мм</t>
  </si>
  <si>
    <t>трубы стальные электросварные диам,38*2,5мм</t>
  </si>
  <si>
    <t>Прокладка трубопроводов отопления из стальных водогазопроводных неоцинкованных труб диаметром 50 мм</t>
  </si>
  <si>
    <t>трубы стальные электросварные диам,45*3,0мм</t>
  </si>
  <si>
    <t>трубы стальные электросварные диам,57*3,0мм</t>
  </si>
  <si>
    <t>кран шаровой под приварку диам,50мм</t>
  </si>
  <si>
    <t>кран шаровой под приварку диам,40мм</t>
  </si>
  <si>
    <t>кран шаровой под приварку диам,32мм</t>
  </si>
  <si>
    <t>кран шаровой под приварку диам,25мм</t>
  </si>
  <si>
    <t>кран шаровой под приварку диам,20мм</t>
  </si>
  <si>
    <t>автоматический воздухоотводчик диам,15мм</t>
  </si>
  <si>
    <t>неподвижные опоры 4,903-10 в,4 Т3,4</t>
  </si>
  <si>
    <t>скользящая опора 4,903-10 в,5 Т13-07</t>
  </si>
  <si>
    <t>канал непроходной 3,903 кл,14 выпуск 1-5 КН-5</t>
  </si>
  <si>
    <t>Прокладка трубопроводов отопления из стальных водогазопроводных неоцинкованных труб диаметром 25 мм</t>
  </si>
  <si>
    <t>трубы стальные электросварные диам,25*2,0мм</t>
  </si>
  <si>
    <t>трубная теплоизоляция 9мм</t>
  </si>
  <si>
    <t>фильтр сетчатый чугунный со спускным краном диам,32мм Y333P</t>
  </si>
  <si>
    <t>фильтр сетчатый чугунный с внутренней резьбой диам,20мм Y222</t>
  </si>
  <si>
    <t>клапан обратный пружинный диам,20мм</t>
  </si>
  <si>
    <t>термометр ТТЖ-М</t>
  </si>
  <si>
    <t>манометр Метер ДМ02</t>
  </si>
  <si>
    <t>задвижка с электроприводом диам,32мм AMV20</t>
  </si>
  <si>
    <t>насос циркуляционный VS65-150</t>
  </si>
  <si>
    <t>Прокладка трубопроводов отопления из стальных водогазопроводных неоцинкованных труб диаметром 20 мм</t>
  </si>
  <si>
    <t>трубы стальные электросварные диам,20*2,0мм</t>
  </si>
  <si>
    <t>фильтр сетчатый чугунный со спускным краном диам,40мм Y333P</t>
  </si>
  <si>
    <t>задвижка с электроприводом диам,40мм AMV20</t>
  </si>
  <si>
    <t>фильтр сетчатый чугунный со спускным краном диам,25мм Y333P</t>
  </si>
  <si>
    <t>задвижка с электроприводом диам,25мм AMV20</t>
  </si>
  <si>
    <t>Установка насосов циркуляяционных</t>
  </si>
  <si>
    <t>Установка котлов отопительных водогрейных, котел</t>
  </si>
  <si>
    <t>Установка баков расширительных круглых и прямоугольных вместимостью до 0,4 м3, бак</t>
  </si>
  <si>
    <t>раширительный бак 35л вестер, шт</t>
  </si>
  <si>
    <t>Холодильные установки насосно-циркуляционные, установка</t>
  </si>
  <si>
    <t>насос циркуляционный IMP Pumps^GHN 35-85", шт</t>
  </si>
  <si>
    <t>бак запаса воды 60л AISI 430, шт</t>
  </si>
  <si>
    <t>Прокладка трубопроводов отопления и газоснабжения из стальных бесшовных труб диаметром 65 мм, 100 м трубопровода</t>
  </si>
  <si>
    <t>подпиточный клапан Аlimat ALD Watts, шт</t>
  </si>
  <si>
    <t>колба механической очистки воды AR06А, шт</t>
  </si>
  <si>
    <t>пружинный обратный клапан с золотниковым механизмом ду 65, шт</t>
  </si>
  <si>
    <t>пружинный обратный клапан с золотниковым механизмом ду 20, шт</t>
  </si>
  <si>
    <t>термометр с отсекающим клапаном 80WATTS, шт</t>
  </si>
  <si>
    <t>Установка счетчиков (водомеров) диаметром до 80 мм, счетчик (водомер)</t>
  </si>
  <si>
    <t>счетчик Бетар СГВ-15, шт</t>
  </si>
  <si>
    <t>димосас накладной Exhauster H-0250, шт</t>
  </si>
  <si>
    <t>циклон ЦН-11-200*1, шт</t>
  </si>
  <si>
    <t>клапан предохранительный никелированный Watts 1/2, шт</t>
  </si>
  <si>
    <t>мат прошивной с сеткой из гальванической проволоко 100мм Rockwool Wired mat 50, м2</t>
  </si>
  <si>
    <t>Установка радиаторов стальных, 100 кВт</t>
  </si>
  <si>
    <t>автоматическая термостатическая головка RTR7090, шт</t>
  </si>
  <si>
    <t>Установка вентиляторов осевых, вентилятор</t>
  </si>
  <si>
    <t>осевой вентилятор Вентс-100 МК, шт</t>
  </si>
  <si>
    <t>дифлектор Tst-250-ф250, шт</t>
  </si>
  <si>
    <t>дренажный поддон ДП-0-310, шт</t>
  </si>
  <si>
    <t>межстеновая переточная решетка РВ-500*300, шт</t>
  </si>
  <si>
    <t>решетка-сетка Rn met 250ф250, шт</t>
  </si>
  <si>
    <t>Прокладка воздуховодов из листовой, оцинкованной стали и алюминия класса Н (нормальные) толщиной 0,5 мм, диаметром до 200 мм, 100 м2 поверхности воздуховодов</t>
  </si>
  <si>
    <t>Прокладка воздуховодов из листовой, оцинкованной стали и алюминия класса Н (нормальные) толщиной 0,6 мм, диаметром до 250 мм, 100 м2 поверхности воздуховодов</t>
  </si>
  <si>
    <t>Изоляция трубопроводов конструкциями полносборными на основе плит минераловатных марки 75, м3 изоляции</t>
  </si>
  <si>
    <t>котел водогрейный на тв,топливе 70квт КВр-70КБ(Т), шт</t>
  </si>
  <si>
    <t>магнитный полиградиентный активатор воды диам,50мм МПАВ МВС КЕМА, шт</t>
  </si>
  <si>
    <t>Установка грязевиков диаметром патрубков до 89 мм, шт,</t>
  </si>
  <si>
    <t>грязевик абонентский диам,65мм Ру-16 КАЗ, шт,</t>
  </si>
  <si>
    <t>труба стальная электросварная диам,76*3,0мм, м</t>
  </si>
  <si>
    <t>труба стальная электросварная диам,25*2,0мм, м</t>
  </si>
  <si>
    <t>трубная теплоизоляуия толщ,20мм, м</t>
  </si>
  <si>
    <t>Установка вентилей, задвижек, затворов, клапанов обратных, кранов проходных на трубопроводах из стальных труб диаметром до 100 мм, шт,</t>
  </si>
  <si>
    <t>фильтр сетчатый чугунный фланцевый диам,65мм  ФСФ Ду65, шт,</t>
  </si>
  <si>
    <t>затвор дисковый диам,65мм Бенармо ду65, шт</t>
  </si>
  <si>
    <t>кран шаровый латунный с внутренней резьбой диам,20мм, шт</t>
  </si>
  <si>
    <t>манометр с отсекающим клапаном VT,ТМ40,D, шт</t>
  </si>
  <si>
    <t>дымоход диам,200мм, м</t>
  </si>
  <si>
    <t>тонколистовая оцинк,сталь 0,7мм, м2</t>
  </si>
  <si>
    <t>шибер для дымохода диам,200мм, шт</t>
  </si>
  <si>
    <t>биометаллич,радиатор evolution metall 500, секция</t>
  </si>
  <si>
    <t>термостатический вентиль с предустановкой угловой диам,15мм RAN, шт</t>
  </si>
  <si>
    <t>запарный клапан обратного трубопровода угловой диам,15мм  RLV-15, шт</t>
  </si>
  <si>
    <t>автоматический воздухоотводчик радиаторный диам,15мм, шт</t>
  </si>
  <si>
    <t>труба Hi-tech Oxy Plus с алюминиевой фальгой диам,20мм, м</t>
  </si>
  <si>
    <t>зонт вентиляционный круглый Ф100-170h130-ОЦ-Н, шт,</t>
  </si>
  <si>
    <t>Установка вентиляционных решеток, 100 шт,</t>
  </si>
  <si>
    <t>воздуховод из оцинк,стали 0,5мм диам,100мм, м</t>
  </si>
  <si>
    <t>воздуховод из оцинк,стали 0,6мм диам,250мм, м</t>
  </si>
  <si>
    <t>рулоны из минер,ваты на основе стекловолокна 50мм, м2</t>
  </si>
  <si>
    <t>Приборы ПС приемно-контрольные, пусковые, Концентратор: блок базовый на 10 лучей</t>
  </si>
  <si>
    <t>Пульт приемно -контрольный охранно-пожарный Гранит-3 с GSM коммутатором на 3 зоны</t>
  </si>
  <si>
    <t>Извещатели ПС автоматические: тепловой электро-контактный, магнитоконтактный в нормальном исполнении</t>
  </si>
  <si>
    <t>Извещатель пожарный тепловой ИП-104-5/4</t>
  </si>
  <si>
    <t>Извещатель пожарный тепловой ИП212-63</t>
  </si>
  <si>
    <t>Извещатель пожарный ручной ИПР-514</t>
  </si>
  <si>
    <t>Устройства ультразвуковые: преобразователь (излучатель или приемник)</t>
  </si>
  <si>
    <t>Оповещатель   свето-звуковой "МАЯК-12КП</t>
  </si>
  <si>
    <t>Табло сигнальное студийное или коридорное</t>
  </si>
  <si>
    <t>Светильник аварийного освещения "ВЫХОД" 12 VDC Люкс-12</t>
  </si>
  <si>
    <t>Провод в коробах, сечение, мм2, до 6</t>
  </si>
  <si>
    <t>провод ОПС с двойной изоляцией КПСнг(А) FRLS 1*4*0,5</t>
  </si>
  <si>
    <t>Короба пластмассовые шириной до 40 мм,</t>
  </si>
  <si>
    <t>металлопластиковый гофро-шланг 10*15</t>
  </si>
  <si>
    <t>Отдельно устанавливаемый: преобразователь или блок питания</t>
  </si>
  <si>
    <t>блок бесперебойного питания с аккумулятором БП 12/5 12В 5А</t>
  </si>
  <si>
    <t>Аккумулятор кислотный стационарный тип: С-1, СК-1</t>
  </si>
  <si>
    <t>Аккумулятора герметический 7 Ач, 12В</t>
  </si>
  <si>
    <t>Короба пластмассовые шириной до 40 мм</t>
  </si>
  <si>
    <t>Устройства ультразвуковые: преобразователь (излучатель или приемник),</t>
  </si>
  <si>
    <t>Пульт приемно -контрольный прибор ППКОП 019-4-1 Корунт2/4</t>
  </si>
  <si>
    <t>Извещатель тепловой взрывазащищенный ИП103-4,1-А2</t>
  </si>
  <si>
    <t>Учебный корпус блок 1</t>
  </si>
  <si>
    <t>Итого работа:</t>
  </si>
  <si>
    <t>Фундамент и каркас</t>
  </si>
  <si>
    <t>Кровля</t>
  </si>
  <si>
    <t>Учебный корпус блок 2</t>
  </si>
  <si>
    <t>Столовая</t>
  </si>
  <si>
    <t>Котельная</t>
  </si>
  <si>
    <t>Тепло-паро изоляция</t>
  </si>
  <si>
    <t>Окна и двери</t>
  </si>
  <si>
    <t>Бетон М100</t>
  </si>
  <si>
    <t>Стоимость плит</t>
  </si>
  <si>
    <t>Стоимость пленки</t>
  </si>
  <si>
    <t>Отделочные работы</t>
  </si>
  <si>
    <t>Штукатурная смесь</t>
  </si>
  <si>
    <t>Водоэмульсионная краска</t>
  </si>
  <si>
    <t>л</t>
  </si>
  <si>
    <t>Керамические плитки</t>
  </si>
  <si>
    <t>Клей плиточный</t>
  </si>
  <si>
    <t>Стоимость материалов для потолка</t>
  </si>
  <si>
    <t>Стоимость плинтуса</t>
  </si>
  <si>
    <t>Стоимость керамогранитных плит</t>
  </si>
  <si>
    <t>стоимость декоративной штукатурки</t>
  </si>
  <si>
    <t>Итого материалы:</t>
  </si>
  <si>
    <t>Сантехнические работы водопровода и канализации</t>
  </si>
  <si>
    <t>Школа блок 1</t>
  </si>
  <si>
    <t>Школа блок 2</t>
  </si>
  <si>
    <t>Сантехнические работы отопления</t>
  </si>
  <si>
    <t>Вентиляционные работы</t>
  </si>
  <si>
    <t>Электромонтажные работы</t>
  </si>
  <si>
    <t>Сантехнические работы теплосети</t>
  </si>
  <si>
    <t>Теплосеть</t>
  </si>
  <si>
    <t>Узел управления учебного корпуса №2</t>
  </si>
  <si>
    <t>Монтаж непроходного канал</t>
  </si>
  <si>
    <t>Монтаж скользящих опор</t>
  </si>
  <si>
    <t>Монтаж задвижки с электроприводом</t>
  </si>
  <si>
    <t>Узел управления учебного корпуса №1</t>
  </si>
  <si>
    <t>Узел управления столовой</t>
  </si>
  <si>
    <t>ТМ котельная</t>
  </si>
  <si>
    <t>Монтаж непроходного канала</t>
  </si>
  <si>
    <t>Охранно-пожарная сигнализация</t>
  </si>
  <si>
    <t>Блок 1</t>
  </si>
  <si>
    <t>Блок 2</t>
  </si>
  <si>
    <t>Вентиляция ТМ котельной</t>
  </si>
  <si>
    <t>Отопление ТМ котельной</t>
  </si>
  <si>
    <t>Итого СМР (Строительно-монтажные работы):</t>
  </si>
  <si>
    <t>НСП - 2%</t>
  </si>
  <si>
    <r>
      <rPr>
        <sz val="12"/>
        <color theme="1"/>
        <rFont val="Calibri"/>
        <family val="2"/>
        <charset val="204"/>
        <scheme val="minor"/>
      </rPr>
      <t>Строительство</t>
    </r>
    <r>
      <rPr>
        <b/>
        <sz val="12"/>
        <color theme="1"/>
        <rFont val="Calibri"/>
        <family val="2"/>
        <charset val="204"/>
        <scheme val="minor"/>
      </rPr>
      <t xml:space="preserve"> «Строительство новой школы на 260мест,состоящей из 2 корпусов , стлоловое и котельной в новом поселке Ак-Тилек ,Ак-Талинского района» </t>
    </r>
  </si>
  <si>
    <r>
      <rPr>
        <sz val="12"/>
        <color theme="1"/>
        <rFont val="Calibri"/>
        <family val="2"/>
        <charset val="204"/>
        <scheme val="minor"/>
      </rPr>
      <t>Номер проекта:</t>
    </r>
    <r>
      <rPr>
        <b/>
        <sz val="12"/>
        <color theme="1"/>
        <rFont val="Calibri"/>
        <family val="2"/>
        <charset val="204"/>
        <scheme val="minor"/>
      </rPr>
      <t xml:space="preserve"> 336132/328617/322703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</si>
</sst>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_р_.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56"/>
  <sheetViews>
    <sheetView tabSelected="1" view="pageBreakPreview" topLeftCell="A1140" zoomScaleNormal="100" zoomScaleSheetLayoutView="100" workbookViewId="0">
      <selection activeCell="E9" sqref="E9"/>
    </sheetView>
  </sheetViews>
  <sheetFormatPr defaultColWidth="9.109375" defaultRowHeight="13.8" x14ac:dyDescent="0.3"/>
  <cols>
    <col min="1" max="1" width="4.5546875" style="1" customWidth="1"/>
    <col min="2" max="2" width="61.88671875" style="7" customWidth="1"/>
    <col min="3" max="3" width="8" style="1" customWidth="1"/>
    <col min="4" max="4" width="10.109375" style="1" customWidth="1"/>
    <col min="5" max="5" width="11.109375" style="1" customWidth="1"/>
    <col min="6" max="24" width="15.5546875" style="1" customWidth="1"/>
    <col min="25" max="25" width="11.44140625" style="1" bestFit="1" customWidth="1"/>
    <col min="26" max="16384" width="9.109375" style="1"/>
  </cols>
  <sheetData>
    <row r="1" spans="1:24" ht="32.25" customHeight="1" x14ac:dyDescent="0.3">
      <c r="B1" s="12" t="s">
        <v>619</v>
      </c>
    </row>
    <row r="2" spans="1:24" ht="37.5" customHeight="1" x14ac:dyDescent="0.3">
      <c r="B2" s="37" t="s">
        <v>618</v>
      </c>
      <c r="C2" s="37"/>
      <c r="D2" s="37"/>
      <c r="E2" s="37"/>
      <c r="F2" s="37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s="4" customFormat="1" ht="31.2" x14ac:dyDescent="0.3">
      <c r="A3" s="3" t="s">
        <v>0</v>
      </c>
      <c r="B3" s="3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s="2" customFormat="1" ht="15.6" x14ac:dyDescent="0.3">
      <c r="A4" s="35" t="s">
        <v>572</v>
      </c>
      <c r="B4" s="36"/>
      <c r="C4" s="36"/>
      <c r="D4" s="36"/>
      <c r="E4" s="36"/>
      <c r="F4" s="32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s="2" customFormat="1" ht="15.6" x14ac:dyDescent="0.3">
      <c r="A5" s="35" t="s">
        <v>6</v>
      </c>
      <c r="B5" s="36"/>
      <c r="C5" s="36"/>
      <c r="D5" s="36"/>
      <c r="E5" s="36"/>
      <c r="F5" s="32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s="20" customFormat="1" ht="27.6" x14ac:dyDescent="0.3">
      <c r="A6" s="17">
        <v>1</v>
      </c>
      <c r="B6" s="9" t="s">
        <v>20</v>
      </c>
      <c r="C6" s="17" t="s">
        <v>11</v>
      </c>
      <c r="D6" s="17">
        <v>892.08</v>
      </c>
      <c r="E6" s="22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s="20" customFormat="1" ht="27.6" x14ac:dyDescent="0.3">
      <c r="A7" s="17">
        <f>A6+1</f>
        <v>2</v>
      </c>
      <c r="B7" s="9" t="s">
        <v>21</v>
      </c>
      <c r="C7" s="17" t="s">
        <v>7</v>
      </c>
      <c r="D7" s="17">
        <v>1832.37</v>
      </c>
      <c r="E7" s="22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20" customFormat="1" ht="27.6" x14ac:dyDescent="0.3">
      <c r="A8" s="17">
        <f t="shared" ref="A8:A88" si="0">A7+1</f>
        <v>3</v>
      </c>
      <c r="B8" s="9" t="s">
        <v>22</v>
      </c>
      <c r="C8" s="17" t="s">
        <v>7</v>
      </c>
      <c r="D8" s="17">
        <v>128.26</v>
      </c>
      <c r="E8" s="22"/>
      <c r="F8" s="18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s="20" customFormat="1" ht="27.6" x14ac:dyDescent="0.3">
      <c r="A9" s="17">
        <f t="shared" si="0"/>
        <v>4</v>
      </c>
      <c r="B9" s="9" t="s">
        <v>23</v>
      </c>
      <c r="C9" s="17" t="s">
        <v>7</v>
      </c>
      <c r="D9" s="17">
        <v>128.5</v>
      </c>
      <c r="E9" s="22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20" customFormat="1" x14ac:dyDescent="0.3">
      <c r="A10" s="17">
        <f t="shared" si="0"/>
        <v>5</v>
      </c>
      <c r="B10" s="9" t="s">
        <v>24</v>
      </c>
      <c r="C10" s="17" t="s">
        <v>7</v>
      </c>
      <c r="D10" s="17">
        <v>128.5</v>
      </c>
      <c r="E10" s="22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s="20" customFormat="1" ht="27.6" x14ac:dyDescent="0.3">
      <c r="A11" s="17">
        <f t="shared" si="0"/>
        <v>6</v>
      </c>
      <c r="B11" s="9" t="s">
        <v>25</v>
      </c>
      <c r="C11" s="17" t="s">
        <v>7</v>
      </c>
      <c r="D11" s="17">
        <v>128.5</v>
      </c>
      <c r="E11" s="22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x14ac:dyDescent="0.3">
      <c r="A12" s="5"/>
      <c r="B12" s="30" t="s">
        <v>573</v>
      </c>
      <c r="C12" s="5"/>
      <c r="D12" s="5"/>
      <c r="E12" s="8"/>
      <c r="F12" s="29">
        <f>SUM(F6:F11)</f>
        <v>0</v>
      </c>
    </row>
    <row r="13" spans="1:24" x14ac:dyDescent="0.3">
      <c r="A13" s="5"/>
      <c r="B13" s="6"/>
      <c r="C13" s="5"/>
      <c r="D13" s="5"/>
      <c r="E13" s="8"/>
      <c r="F13" s="8"/>
    </row>
    <row r="14" spans="1:24" s="2" customFormat="1" ht="15.6" x14ac:dyDescent="0.3">
      <c r="A14" s="35" t="s">
        <v>574</v>
      </c>
      <c r="B14" s="36"/>
      <c r="C14" s="36"/>
      <c r="D14" s="36"/>
      <c r="E14" s="36"/>
      <c r="F14" s="32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s="20" customFormat="1" ht="27.6" x14ac:dyDescent="0.3">
      <c r="A15" s="17">
        <f>A11+1</f>
        <v>7</v>
      </c>
      <c r="B15" s="9" t="s">
        <v>26</v>
      </c>
      <c r="C15" s="17" t="s">
        <v>7</v>
      </c>
      <c r="D15" s="17">
        <v>417.5</v>
      </c>
      <c r="E15" s="22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s="20" customFormat="1" x14ac:dyDescent="0.3">
      <c r="A16" s="17">
        <f t="shared" si="0"/>
        <v>8</v>
      </c>
      <c r="B16" s="24" t="s">
        <v>27</v>
      </c>
      <c r="C16" s="17" t="s">
        <v>7</v>
      </c>
      <c r="D16" s="17">
        <v>417.5</v>
      </c>
      <c r="E16" s="22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s="20" customFormat="1" ht="27.6" x14ac:dyDescent="0.3">
      <c r="A17" s="17">
        <f t="shared" si="0"/>
        <v>9</v>
      </c>
      <c r="B17" s="24" t="s">
        <v>28</v>
      </c>
      <c r="C17" s="17" t="s">
        <v>8</v>
      </c>
      <c r="D17" s="17">
        <v>3.1518999999999999</v>
      </c>
      <c r="E17" s="22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20" customFormat="1" ht="27.6" x14ac:dyDescent="0.3">
      <c r="A18" s="17">
        <f t="shared" si="0"/>
        <v>10</v>
      </c>
      <c r="B18" s="24" t="s">
        <v>29</v>
      </c>
      <c r="C18" s="17" t="s">
        <v>8</v>
      </c>
      <c r="D18" s="17">
        <v>2.6762999999999999</v>
      </c>
      <c r="E18" s="22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0" customFormat="1" ht="27.6" x14ac:dyDescent="0.3">
      <c r="A19" s="17">
        <f t="shared" si="0"/>
        <v>11</v>
      </c>
      <c r="B19" s="24" t="s">
        <v>30</v>
      </c>
      <c r="C19" s="17" t="s">
        <v>8</v>
      </c>
      <c r="D19" s="17">
        <v>6.5331999999999999</v>
      </c>
      <c r="E19" s="22"/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20" customFormat="1" ht="27.6" x14ac:dyDescent="0.3">
      <c r="A20" s="17">
        <f t="shared" si="0"/>
        <v>12</v>
      </c>
      <c r="B20" s="24" t="s">
        <v>31</v>
      </c>
      <c r="C20" s="17" t="s">
        <v>8</v>
      </c>
      <c r="D20" s="17">
        <v>0.94950000000000001</v>
      </c>
      <c r="E20" s="22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0" customFormat="1" x14ac:dyDescent="0.3">
      <c r="A21" s="17">
        <f t="shared" si="0"/>
        <v>13</v>
      </c>
      <c r="B21" s="9" t="s">
        <v>32</v>
      </c>
      <c r="C21" s="17" t="s">
        <v>8</v>
      </c>
      <c r="D21" s="17">
        <v>6.3E-3</v>
      </c>
      <c r="E21" s="22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0" customFormat="1" ht="27.6" x14ac:dyDescent="0.3">
      <c r="A22" s="17">
        <f t="shared" si="0"/>
        <v>14</v>
      </c>
      <c r="B22" s="24" t="s">
        <v>33</v>
      </c>
      <c r="C22" s="17" t="s">
        <v>8</v>
      </c>
      <c r="D22" s="17">
        <v>6.3E-3</v>
      </c>
      <c r="E22" s="22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0" customFormat="1" x14ac:dyDescent="0.3">
      <c r="A23" s="17">
        <f t="shared" si="0"/>
        <v>15</v>
      </c>
      <c r="B23" s="9" t="s">
        <v>34</v>
      </c>
      <c r="C23" s="17" t="s">
        <v>7</v>
      </c>
      <c r="D23" s="17">
        <v>15.1</v>
      </c>
      <c r="E23" s="22"/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0" customFormat="1" x14ac:dyDescent="0.3">
      <c r="A24" s="17"/>
      <c r="B24" s="24" t="s">
        <v>581</v>
      </c>
      <c r="C24" s="17" t="s">
        <v>7</v>
      </c>
      <c r="D24" s="17">
        <v>15.1</v>
      </c>
      <c r="E24" s="22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20" customFormat="1" ht="27.6" x14ac:dyDescent="0.3">
      <c r="A25" s="17">
        <f>A23+1</f>
        <v>16</v>
      </c>
      <c r="B25" s="9" t="s">
        <v>35</v>
      </c>
      <c r="C25" s="17" t="s">
        <v>7</v>
      </c>
      <c r="D25" s="17">
        <v>39</v>
      </c>
      <c r="E25" s="22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s="20" customFormat="1" x14ac:dyDescent="0.3">
      <c r="A26" s="17">
        <f t="shared" si="0"/>
        <v>17</v>
      </c>
      <c r="B26" s="24" t="s">
        <v>27</v>
      </c>
      <c r="C26" s="17" t="s">
        <v>7</v>
      </c>
      <c r="D26" s="17">
        <v>39</v>
      </c>
      <c r="E26" s="22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s="20" customFormat="1" ht="27.6" x14ac:dyDescent="0.3">
      <c r="A27" s="17">
        <f t="shared" si="0"/>
        <v>18</v>
      </c>
      <c r="B27" s="24" t="s">
        <v>36</v>
      </c>
      <c r="C27" s="17" t="s">
        <v>8</v>
      </c>
      <c r="D27" s="17">
        <v>2.9420600000000001</v>
      </c>
      <c r="E27" s="22"/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s="20" customFormat="1" ht="27.6" x14ac:dyDescent="0.3">
      <c r="A28" s="17">
        <f t="shared" si="0"/>
        <v>19</v>
      </c>
      <c r="B28" s="24" t="s">
        <v>29</v>
      </c>
      <c r="C28" s="17" t="s">
        <v>8</v>
      </c>
      <c r="D28" s="17">
        <v>1.7298</v>
      </c>
      <c r="E28" s="22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s="20" customFormat="1" x14ac:dyDescent="0.3">
      <c r="A29" s="17">
        <f t="shared" si="0"/>
        <v>20</v>
      </c>
      <c r="B29" s="9" t="s">
        <v>9</v>
      </c>
      <c r="C29" s="17" t="s">
        <v>7</v>
      </c>
      <c r="D29" s="17">
        <v>12.25</v>
      </c>
      <c r="E29" s="22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s="20" customFormat="1" x14ac:dyDescent="0.3">
      <c r="A30" s="17">
        <f t="shared" si="0"/>
        <v>21</v>
      </c>
      <c r="B30" s="24" t="s">
        <v>37</v>
      </c>
      <c r="C30" s="17" t="s">
        <v>7</v>
      </c>
      <c r="D30" s="17">
        <v>12.25</v>
      </c>
      <c r="E30" s="22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s="20" customFormat="1" ht="27.6" x14ac:dyDescent="0.3">
      <c r="A31" s="17">
        <f t="shared" si="0"/>
        <v>22</v>
      </c>
      <c r="B31" s="24" t="s">
        <v>36</v>
      </c>
      <c r="C31" s="17" t="s">
        <v>8</v>
      </c>
      <c r="D31" s="17">
        <v>0.27972000000000002</v>
      </c>
      <c r="E31" s="22"/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s="20" customFormat="1" ht="27.6" x14ac:dyDescent="0.3">
      <c r="A32" s="17">
        <f t="shared" si="0"/>
        <v>23</v>
      </c>
      <c r="B32" s="24" t="s">
        <v>38</v>
      </c>
      <c r="C32" s="17" t="s">
        <v>8</v>
      </c>
      <c r="D32" s="17">
        <v>0.44374000000000002</v>
      </c>
      <c r="E32" s="22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s="20" customFormat="1" ht="27.6" x14ac:dyDescent="0.3">
      <c r="A33" s="17">
        <f t="shared" si="0"/>
        <v>24</v>
      </c>
      <c r="B33" s="24" t="s">
        <v>29</v>
      </c>
      <c r="C33" s="17" t="s">
        <v>8</v>
      </c>
      <c r="D33" s="17">
        <v>0.26707999999999998</v>
      </c>
      <c r="E33" s="22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s="20" customFormat="1" ht="27.6" x14ac:dyDescent="0.3">
      <c r="A34" s="17">
        <f t="shared" si="0"/>
        <v>25</v>
      </c>
      <c r="B34" s="9" t="s">
        <v>39</v>
      </c>
      <c r="C34" s="17" t="s">
        <v>7</v>
      </c>
      <c r="D34" s="17">
        <v>34</v>
      </c>
      <c r="E34" s="22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s="20" customFormat="1" x14ac:dyDescent="0.3">
      <c r="A35" s="17">
        <f t="shared" si="0"/>
        <v>26</v>
      </c>
      <c r="B35" s="24" t="s">
        <v>37</v>
      </c>
      <c r="C35" s="17" t="s">
        <v>7</v>
      </c>
      <c r="D35" s="17">
        <v>34</v>
      </c>
      <c r="E35" s="22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20" customFormat="1" ht="27.6" x14ac:dyDescent="0.3">
      <c r="A36" s="17">
        <f t="shared" si="0"/>
        <v>27</v>
      </c>
      <c r="B36" s="24" t="s">
        <v>40</v>
      </c>
      <c r="C36" s="17" t="s">
        <v>8</v>
      </c>
      <c r="D36" s="17">
        <v>0.46989999999999998</v>
      </c>
      <c r="E36" s="22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s="20" customFormat="1" ht="27.6" x14ac:dyDescent="0.3">
      <c r="A37" s="17">
        <f t="shared" si="0"/>
        <v>28</v>
      </c>
      <c r="B37" s="24" t="s">
        <v>38</v>
      </c>
      <c r="C37" s="17" t="s">
        <v>8</v>
      </c>
      <c r="D37" s="17">
        <v>1.7984</v>
      </c>
      <c r="E37" s="22"/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s="20" customFormat="1" ht="27.6" x14ac:dyDescent="0.3">
      <c r="A38" s="17">
        <f t="shared" si="0"/>
        <v>29</v>
      </c>
      <c r="B38" s="24" t="s">
        <v>28</v>
      </c>
      <c r="C38" s="17" t="s">
        <v>8</v>
      </c>
      <c r="D38" s="17">
        <v>0.64780000000000004</v>
      </c>
      <c r="E38" s="22"/>
      <c r="F38" s="1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s="20" customFormat="1" ht="27.6" x14ac:dyDescent="0.3">
      <c r="A39" s="17">
        <f t="shared" si="0"/>
        <v>30</v>
      </c>
      <c r="B39" s="24" t="s">
        <v>29</v>
      </c>
      <c r="C39" s="17" t="s">
        <v>8</v>
      </c>
      <c r="D39" s="17">
        <v>1.2321</v>
      </c>
      <c r="E39" s="22"/>
      <c r="F39" s="1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s="20" customFormat="1" ht="27.6" x14ac:dyDescent="0.3">
      <c r="A40" s="17">
        <f t="shared" si="0"/>
        <v>31</v>
      </c>
      <c r="B40" s="24" t="s">
        <v>41</v>
      </c>
      <c r="C40" s="17" t="s">
        <v>8</v>
      </c>
      <c r="D40" s="17">
        <v>0.16819999999999999</v>
      </c>
      <c r="E40" s="22"/>
      <c r="F40" s="1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x14ac:dyDescent="0.3">
      <c r="A41" s="5"/>
      <c r="B41" s="30" t="s">
        <v>573</v>
      </c>
      <c r="C41" s="5"/>
      <c r="D41" s="5"/>
      <c r="E41" s="8"/>
      <c r="F41" s="29">
        <f>F15+F21+F23+F25+F29+F34</f>
        <v>0</v>
      </c>
      <c r="G41" s="16"/>
    </row>
    <row r="42" spans="1:24" x14ac:dyDescent="0.3">
      <c r="A42" s="5"/>
      <c r="B42" s="30" t="s">
        <v>594</v>
      </c>
      <c r="C42" s="5"/>
      <c r="D42" s="5"/>
      <c r="E42" s="8"/>
      <c r="F42" s="29">
        <f>SUM(F15:F40)-F41</f>
        <v>0</v>
      </c>
      <c r="G42" s="16"/>
    </row>
    <row r="43" spans="1:24" s="20" customFormat="1" x14ac:dyDescent="0.3">
      <c r="A43" s="17"/>
      <c r="B43" s="9"/>
      <c r="C43" s="17"/>
      <c r="D43" s="17"/>
      <c r="E43" s="22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s="2" customFormat="1" ht="15.6" x14ac:dyDescent="0.3">
      <c r="A44" s="35" t="s">
        <v>575</v>
      </c>
      <c r="B44" s="36"/>
      <c r="C44" s="36"/>
      <c r="D44" s="36"/>
      <c r="E44" s="36"/>
      <c r="F44" s="32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s="20" customFormat="1" ht="27.6" x14ac:dyDescent="0.3">
      <c r="A45" s="17">
        <f>A40+1</f>
        <v>32</v>
      </c>
      <c r="B45" s="9" t="s">
        <v>42</v>
      </c>
      <c r="C45" s="17" t="s">
        <v>11</v>
      </c>
      <c r="D45" s="17">
        <v>765</v>
      </c>
      <c r="E45" s="22"/>
      <c r="F45" s="1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s="20" customFormat="1" x14ac:dyDescent="0.3">
      <c r="A46" s="17">
        <f t="shared" si="0"/>
        <v>33</v>
      </c>
      <c r="B46" s="24" t="s">
        <v>43</v>
      </c>
      <c r="C46" s="17" t="s">
        <v>11</v>
      </c>
      <c r="D46" s="17">
        <v>780.3</v>
      </c>
      <c r="E46" s="22"/>
      <c r="F46" s="1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s="20" customFormat="1" ht="27.6" x14ac:dyDescent="0.3">
      <c r="A47" s="17">
        <f t="shared" si="0"/>
        <v>34</v>
      </c>
      <c r="B47" s="9" t="s">
        <v>44</v>
      </c>
      <c r="C47" s="17" t="s">
        <v>11</v>
      </c>
      <c r="D47" s="17">
        <v>765</v>
      </c>
      <c r="E47" s="22"/>
      <c r="F47" s="1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s="20" customFormat="1" x14ac:dyDescent="0.3">
      <c r="A48" s="17">
        <f t="shared" si="0"/>
        <v>35</v>
      </c>
      <c r="B48" s="24" t="s">
        <v>45</v>
      </c>
      <c r="C48" s="17" t="s">
        <v>7</v>
      </c>
      <c r="D48" s="17">
        <v>15.4</v>
      </c>
      <c r="E48" s="22"/>
      <c r="F48" s="18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x14ac:dyDescent="0.3">
      <c r="A49" s="5"/>
      <c r="B49" s="30" t="s">
        <v>573</v>
      </c>
      <c r="C49" s="5"/>
      <c r="D49" s="5"/>
      <c r="E49" s="8"/>
      <c r="F49" s="29">
        <f>F45+F47</f>
        <v>0</v>
      </c>
      <c r="G49" s="16"/>
    </row>
    <row r="50" spans="1:24" x14ac:dyDescent="0.3">
      <c r="A50" s="5"/>
      <c r="B50" s="30" t="s">
        <v>594</v>
      </c>
      <c r="C50" s="5"/>
      <c r="D50" s="5"/>
      <c r="E50" s="8"/>
      <c r="F50" s="29">
        <f>SUM(F45:F48)-F49</f>
        <v>0</v>
      </c>
      <c r="G50" s="16"/>
    </row>
    <row r="51" spans="1:24" s="20" customFormat="1" x14ac:dyDescent="0.3">
      <c r="A51" s="17"/>
      <c r="B51" s="9"/>
      <c r="C51" s="17"/>
      <c r="D51" s="17"/>
      <c r="E51" s="22"/>
      <c r="F51" s="18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s="2" customFormat="1" ht="15.6" x14ac:dyDescent="0.3">
      <c r="A52" s="35" t="s">
        <v>576</v>
      </c>
      <c r="B52" s="36"/>
      <c r="C52" s="36"/>
      <c r="D52" s="36"/>
      <c r="E52" s="36"/>
      <c r="F52" s="32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s="2" customFormat="1" ht="15.6" x14ac:dyDescent="0.3">
      <c r="A53" s="35" t="s">
        <v>6</v>
      </c>
      <c r="B53" s="36"/>
      <c r="C53" s="36"/>
      <c r="D53" s="36"/>
      <c r="E53" s="36"/>
      <c r="F53" s="32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s="20" customFormat="1" ht="27.6" x14ac:dyDescent="0.3">
      <c r="A54" s="17">
        <f>A48+1</f>
        <v>36</v>
      </c>
      <c r="B54" s="9" t="s">
        <v>20</v>
      </c>
      <c r="C54" s="17" t="s">
        <v>11</v>
      </c>
      <c r="D54" s="17">
        <v>586.04</v>
      </c>
      <c r="E54" s="22"/>
      <c r="F54" s="1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s="20" customFormat="1" ht="27.6" x14ac:dyDescent="0.3">
      <c r="A55" s="17">
        <f t="shared" si="0"/>
        <v>37</v>
      </c>
      <c r="B55" s="9" t="s">
        <v>21</v>
      </c>
      <c r="C55" s="17" t="s">
        <v>7</v>
      </c>
      <c r="D55" s="17">
        <v>1376.29</v>
      </c>
      <c r="E55" s="22"/>
      <c r="F55" s="1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s="20" customFormat="1" ht="27.6" x14ac:dyDescent="0.3">
      <c r="A56" s="17">
        <f t="shared" si="0"/>
        <v>38</v>
      </c>
      <c r="B56" s="9" t="s">
        <v>22</v>
      </c>
      <c r="C56" s="17" t="s">
        <v>7</v>
      </c>
      <c r="D56" s="17">
        <v>96.34</v>
      </c>
      <c r="E56" s="22"/>
      <c r="F56" s="1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s="20" customFormat="1" ht="27.6" x14ac:dyDescent="0.3">
      <c r="A57" s="17">
        <f t="shared" si="0"/>
        <v>39</v>
      </c>
      <c r="B57" s="9" t="s">
        <v>23</v>
      </c>
      <c r="C57" s="17" t="s">
        <v>7</v>
      </c>
      <c r="D57" s="17">
        <v>256.95</v>
      </c>
      <c r="E57" s="22"/>
      <c r="F57" s="18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s="20" customFormat="1" x14ac:dyDescent="0.3">
      <c r="A58" s="17">
        <f t="shared" si="0"/>
        <v>40</v>
      </c>
      <c r="B58" s="9" t="s">
        <v>24</v>
      </c>
      <c r="C58" s="17" t="s">
        <v>7</v>
      </c>
      <c r="D58" s="17">
        <v>256.95</v>
      </c>
      <c r="E58" s="22"/>
      <c r="F58" s="18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s="20" customFormat="1" ht="27.6" x14ac:dyDescent="0.3">
      <c r="A59" s="17">
        <f t="shared" si="0"/>
        <v>41</v>
      </c>
      <c r="B59" s="9" t="s">
        <v>25</v>
      </c>
      <c r="C59" s="17" t="s">
        <v>7</v>
      </c>
      <c r="D59" s="17">
        <v>256.95</v>
      </c>
      <c r="E59" s="22"/>
      <c r="F59" s="18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x14ac:dyDescent="0.3">
      <c r="A60" s="5"/>
      <c r="B60" s="30" t="s">
        <v>573</v>
      </c>
      <c r="C60" s="5"/>
      <c r="D60" s="5"/>
      <c r="E60" s="8"/>
      <c r="F60" s="29">
        <f>SUM(F54:F59)</f>
        <v>0</v>
      </c>
      <c r="G60" s="16"/>
    </row>
    <row r="61" spans="1:24" s="20" customFormat="1" x14ac:dyDescent="0.3">
      <c r="A61" s="17"/>
      <c r="B61" s="9"/>
      <c r="C61" s="17"/>
      <c r="D61" s="17"/>
      <c r="E61" s="22"/>
      <c r="F61" s="18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s="2" customFormat="1" ht="15.6" x14ac:dyDescent="0.3">
      <c r="A62" s="35" t="s">
        <v>574</v>
      </c>
      <c r="B62" s="36"/>
      <c r="C62" s="36"/>
      <c r="D62" s="36"/>
      <c r="E62" s="36"/>
      <c r="F62" s="32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s="20" customFormat="1" ht="27.6" x14ac:dyDescent="0.3">
      <c r="A63" s="17">
        <f>A59+1</f>
        <v>42</v>
      </c>
      <c r="B63" s="9" t="s">
        <v>26</v>
      </c>
      <c r="C63" s="17" t="s">
        <v>7</v>
      </c>
      <c r="D63" s="17">
        <v>258</v>
      </c>
      <c r="E63" s="22"/>
      <c r="F63" s="18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s="20" customFormat="1" x14ac:dyDescent="0.3">
      <c r="A64" s="17">
        <f t="shared" si="0"/>
        <v>43</v>
      </c>
      <c r="B64" s="24" t="s">
        <v>37</v>
      </c>
      <c r="C64" s="17" t="s">
        <v>7</v>
      </c>
      <c r="D64" s="17">
        <v>258</v>
      </c>
      <c r="E64" s="22"/>
      <c r="F64" s="18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s="20" customFormat="1" ht="27.6" x14ac:dyDescent="0.3">
      <c r="A65" s="17">
        <f t="shared" si="0"/>
        <v>44</v>
      </c>
      <c r="B65" s="24" t="s">
        <v>28</v>
      </c>
      <c r="C65" s="17" t="s">
        <v>8</v>
      </c>
      <c r="D65" s="17">
        <v>0.94499999999999995</v>
      </c>
      <c r="E65" s="22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s="20" customFormat="1" ht="27.6" x14ac:dyDescent="0.3">
      <c r="A66" s="17">
        <f t="shared" si="0"/>
        <v>45</v>
      </c>
      <c r="B66" s="24" t="s">
        <v>29</v>
      </c>
      <c r="C66" s="17" t="s">
        <v>8</v>
      </c>
      <c r="D66" s="17">
        <v>0.92379999999999995</v>
      </c>
      <c r="E66" s="22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s="20" customFormat="1" ht="27.6" x14ac:dyDescent="0.3">
      <c r="A67" s="17">
        <f t="shared" si="0"/>
        <v>46</v>
      </c>
      <c r="B67" s="24" t="s">
        <v>30</v>
      </c>
      <c r="C67" s="17" t="s">
        <v>8</v>
      </c>
      <c r="D67" s="17">
        <v>4.4478999999999997</v>
      </c>
      <c r="E67" s="22"/>
      <c r="F67" s="18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s="20" customFormat="1" ht="27.6" x14ac:dyDescent="0.3">
      <c r="A68" s="17">
        <f t="shared" si="0"/>
        <v>47</v>
      </c>
      <c r="B68" s="24" t="s">
        <v>31</v>
      </c>
      <c r="C68" s="17" t="s">
        <v>8</v>
      </c>
      <c r="D68" s="17">
        <v>0.71209999999999996</v>
      </c>
      <c r="E68" s="22"/>
      <c r="F68" s="18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s="20" customFormat="1" x14ac:dyDescent="0.3">
      <c r="A69" s="17">
        <f t="shared" si="0"/>
        <v>48</v>
      </c>
      <c r="B69" s="9" t="s">
        <v>32</v>
      </c>
      <c r="C69" s="17" t="s">
        <v>8</v>
      </c>
      <c r="D69" s="17">
        <v>6.3E-3</v>
      </c>
      <c r="E69" s="22"/>
      <c r="F69" s="18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s="20" customFormat="1" ht="27.6" x14ac:dyDescent="0.3">
      <c r="A70" s="17">
        <f t="shared" si="0"/>
        <v>49</v>
      </c>
      <c r="B70" s="24" t="s">
        <v>33</v>
      </c>
      <c r="C70" s="17" t="s">
        <v>8</v>
      </c>
      <c r="D70" s="17">
        <v>6.3E-3</v>
      </c>
      <c r="E70" s="22"/>
      <c r="F70" s="18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s="20" customFormat="1" x14ac:dyDescent="0.3">
      <c r="A71" s="17">
        <f t="shared" si="0"/>
        <v>50</v>
      </c>
      <c r="B71" s="9" t="s">
        <v>34</v>
      </c>
      <c r="C71" s="17" t="s">
        <v>7</v>
      </c>
      <c r="D71" s="17">
        <v>15.1</v>
      </c>
      <c r="E71" s="22"/>
      <c r="F71" s="18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s="20" customFormat="1" x14ac:dyDescent="0.3">
      <c r="A72" s="17">
        <f t="shared" si="0"/>
        <v>51</v>
      </c>
      <c r="B72" s="24" t="s">
        <v>581</v>
      </c>
      <c r="C72" s="17" t="s">
        <v>7</v>
      </c>
      <c r="D72" s="17">
        <v>15.1</v>
      </c>
      <c r="E72" s="22"/>
      <c r="F72" s="18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s="20" customFormat="1" ht="27.6" x14ac:dyDescent="0.3">
      <c r="A73" s="17">
        <f t="shared" si="0"/>
        <v>52</v>
      </c>
      <c r="B73" s="9" t="s">
        <v>35</v>
      </c>
      <c r="C73" s="17" t="s">
        <v>7</v>
      </c>
      <c r="D73" s="17">
        <v>25.5</v>
      </c>
      <c r="E73" s="22"/>
      <c r="F73" s="18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s="20" customFormat="1" x14ac:dyDescent="0.3">
      <c r="A74" s="17">
        <f t="shared" si="0"/>
        <v>53</v>
      </c>
      <c r="B74" s="24" t="s">
        <v>27</v>
      </c>
      <c r="C74" s="17" t="s">
        <v>7</v>
      </c>
      <c r="D74" s="17">
        <v>25.5</v>
      </c>
      <c r="E74" s="22"/>
      <c r="F74" s="18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s="20" customFormat="1" ht="27.6" x14ac:dyDescent="0.3">
      <c r="A75" s="17">
        <f t="shared" si="0"/>
        <v>54</v>
      </c>
      <c r="B75" s="24" t="s">
        <v>36</v>
      </c>
      <c r="C75" s="17" t="s">
        <v>8</v>
      </c>
      <c r="D75" s="17">
        <v>3.6403500000000002</v>
      </c>
      <c r="E75" s="22"/>
      <c r="F75" s="18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s="20" customFormat="1" ht="27.6" x14ac:dyDescent="0.3">
      <c r="A76" s="17">
        <f t="shared" si="0"/>
        <v>55</v>
      </c>
      <c r="B76" s="24" t="s">
        <v>29</v>
      </c>
      <c r="C76" s="17" t="s">
        <v>8</v>
      </c>
      <c r="D76" s="17">
        <v>1.1359999999999999</v>
      </c>
      <c r="E76" s="22"/>
      <c r="F76" s="18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s="20" customFormat="1" x14ac:dyDescent="0.3">
      <c r="A77" s="17">
        <f t="shared" si="0"/>
        <v>56</v>
      </c>
      <c r="B77" s="9" t="s">
        <v>9</v>
      </c>
      <c r="C77" s="17" t="s">
        <v>7</v>
      </c>
      <c r="D77" s="17">
        <v>7.08</v>
      </c>
      <c r="E77" s="22"/>
      <c r="F77" s="18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s="20" customFormat="1" x14ac:dyDescent="0.3">
      <c r="A78" s="17">
        <f t="shared" si="0"/>
        <v>57</v>
      </c>
      <c r="B78" s="24" t="s">
        <v>37</v>
      </c>
      <c r="C78" s="17" t="s">
        <v>7</v>
      </c>
      <c r="D78" s="17">
        <v>7.08</v>
      </c>
      <c r="E78" s="22"/>
      <c r="F78" s="18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s="20" customFormat="1" ht="27.6" x14ac:dyDescent="0.3">
      <c r="A79" s="17">
        <f t="shared" si="0"/>
        <v>58</v>
      </c>
      <c r="B79" s="24" t="s">
        <v>36</v>
      </c>
      <c r="C79" s="17" t="s">
        <v>8</v>
      </c>
      <c r="D79" s="17">
        <v>6.9930000000000006E-2</v>
      </c>
      <c r="E79" s="22"/>
      <c r="F79" s="18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s="20" customFormat="1" ht="27.6" x14ac:dyDescent="0.3">
      <c r="A80" s="17">
        <f t="shared" si="0"/>
        <v>59</v>
      </c>
      <c r="B80" s="24" t="s">
        <v>38</v>
      </c>
      <c r="C80" s="17" t="s">
        <v>8</v>
      </c>
      <c r="D80" s="17">
        <v>0.40212999999999999</v>
      </c>
      <c r="E80" s="22"/>
      <c r="F80" s="18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s="20" customFormat="1" ht="27.6" x14ac:dyDescent="0.3">
      <c r="A81" s="17">
        <f t="shared" si="0"/>
        <v>60</v>
      </c>
      <c r="B81" s="24" t="s">
        <v>29</v>
      </c>
      <c r="C81" s="17" t="s">
        <v>8</v>
      </c>
      <c r="D81" s="17">
        <v>0.18479999999999999</v>
      </c>
      <c r="E81" s="22"/>
      <c r="F81" s="18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s="20" customFormat="1" ht="27.6" x14ac:dyDescent="0.3">
      <c r="A82" s="17">
        <f t="shared" si="0"/>
        <v>61</v>
      </c>
      <c r="B82" s="9" t="s">
        <v>39</v>
      </c>
      <c r="C82" s="17" t="s">
        <v>85</v>
      </c>
      <c r="D82" s="17">
        <v>19</v>
      </c>
      <c r="E82" s="22"/>
      <c r="F82" s="18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s="20" customFormat="1" x14ac:dyDescent="0.3">
      <c r="A83" s="17">
        <f t="shared" si="0"/>
        <v>62</v>
      </c>
      <c r="B83" s="24" t="s">
        <v>37</v>
      </c>
      <c r="C83" s="17" t="s">
        <v>7</v>
      </c>
      <c r="D83" s="17">
        <v>19</v>
      </c>
      <c r="E83" s="22"/>
      <c r="F83" s="18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s="20" customFormat="1" ht="27.6" x14ac:dyDescent="0.3">
      <c r="A84" s="17">
        <f t="shared" si="0"/>
        <v>63</v>
      </c>
      <c r="B84" s="24" t="s">
        <v>40</v>
      </c>
      <c r="C84" s="17" t="s">
        <v>8</v>
      </c>
      <c r="D84" s="17">
        <v>9.7100000000000006E-2</v>
      </c>
      <c r="E84" s="22"/>
      <c r="F84" s="18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s="20" customFormat="1" ht="27.6" x14ac:dyDescent="0.3">
      <c r="A85" s="17">
        <f t="shared" si="0"/>
        <v>64</v>
      </c>
      <c r="B85" s="24" t="s">
        <v>38</v>
      </c>
      <c r="C85" s="17" t="s">
        <v>8</v>
      </c>
      <c r="D85" s="17">
        <v>0.56789999999999996</v>
      </c>
      <c r="E85" s="22"/>
      <c r="F85" s="18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s="20" customFormat="1" ht="27.6" x14ac:dyDescent="0.3">
      <c r="A86" s="17">
        <f t="shared" si="0"/>
        <v>65</v>
      </c>
      <c r="B86" s="24" t="s">
        <v>28</v>
      </c>
      <c r="C86" s="17" t="s">
        <v>8</v>
      </c>
      <c r="D86" s="17">
        <v>0.16059999999999999</v>
      </c>
      <c r="E86" s="22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s="20" customFormat="1" ht="27.6" x14ac:dyDescent="0.3">
      <c r="A87" s="17">
        <f t="shared" si="0"/>
        <v>66</v>
      </c>
      <c r="B87" s="24" t="s">
        <v>29</v>
      </c>
      <c r="C87" s="17" t="s">
        <v>8</v>
      </c>
      <c r="D87" s="17">
        <v>1.2321</v>
      </c>
      <c r="E87" s="22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s="21" customFormat="1" ht="27.6" x14ac:dyDescent="0.25">
      <c r="A88" s="17">
        <f t="shared" si="0"/>
        <v>67</v>
      </c>
      <c r="B88" s="24" t="s">
        <v>41</v>
      </c>
      <c r="C88" s="17" t="s">
        <v>8</v>
      </c>
      <c r="D88" s="17">
        <v>0.16819999999999999</v>
      </c>
      <c r="E88" s="22"/>
      <c r="F88" s="18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x14ac:dyDescent="0.3">
      <c r="A89" s="5"/>
      <c r="B89" s="30" t="s">
        <v>573</v>
      </c>
      <c r="C89" s="5"/>
      <c r="D89" s="5"/>
      <c r="E89" s="8"/>
      <c r="F89" s="29">
        <f>F63+F69+F71+F73+F77+F82</f>
        <v>0</v>
      </c>
      <c r="G89" s="16"/>
    </row>
    <row r="90" spans="1:24" x14ac:dyDescent="0.3">
      <c r="A90" s="5"/>
      <c r="B90" s="30" t="s">
        <v>594</v>
      </c>
      <c r="C90" s="5"/>
      <c r="D90" s="5"/>
      <c r="E90" s="8"/>
      <c r="F90" s="29">
        <f>SUM(F63:F88)-F89</f>
        <v>0</v>
      </c>
      <c r="G90" s="16"/>
    </row>
    <row r="91" spans="1:24" s="21" customFormat="1" x14ac:dyDescent="0.25">
      <c r="A91" s="17"/>
      <c r="B91" s="9"/>
      <c r="C91" s="17"/>
      <c r="D91" s="17"/>
      <c r="E91" s="22"/>
      <c r="F91" s="18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s="2" customFormat="1" ht="15.6" x14ac:dyDescent="0.3">
      <c r="A92" s="35" t="s">
        <v>575</v>
      </c>
      <c r="B92" s="36"/>
      <c r="C92" s="36"/>
      <c r="D92" s="36"/>
      <c r="E92" s="36"/>
      <c r="F92" s="32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s="21" customFormat="1" ht="27.6" x14ac:dyDescent="0.25">
      <c r="A93" s="17">
        <f>A88+1</f>
        <v>68</v>
      </c>
      <c r="B93" s="9" t="s">
        <v>42</v>
      </c>
      <c r="C93" s="17" t="s">
        <v>11</v>
      </c>
      <c r="D93" s="17">
        <v>488.4</v>
      </c>
      <c r="E93" s="22"/>
      <c r="F93" s="18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s="21" customFormat="1" x14ac:dyDescent="0.25">
      <c r="A94" s="17">
        <f t="shared" ref="A94:A175" si="1">A93+1</f>
        <v>69</v>
      </c>
      <c r="B94" s="24" t="s">
        <v>43</v>
      </c>
      <c r="C94" s="17" t="s">
        <v>11</v>
      </c>
      <c r="D94" s="17">
        <v>498.16800000000001</v>
      </c>
      <c r="E94" s="22"/>
      <c r="F94" s="18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s="21" customFormat="1" ht="27.6" x14ac:dyDescent="0.25">
      <c r="A95" s="17">
        <f t="shared" si="1"/>
        <v>70</v>
      </c>
      <c r="B95" s="9" t="s">
        <v>44</v>
      </c>
      <c r="C95" s="17" t="s">
        <v>11</v>
      </c>
      <c r="D95" s="17">
        <v>488.4</v>
      </c>
      <c r="E95" s="22"/>
      <c r="F95" s="18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s="21" customFormat="1" x14ac:dyDescent="0.25">
      <c r="A96" s="17">
        <f t="shared" si="1"/>
        <v>71</v>
      </c>
      <c r="B96" s="24" t="s">
        <v>45</v>
      </c>
      <c r="C96" s="17" t="s">
        <v>7</v>
      </c>
      <c r="D96" s="17">
        <v>15.4</v>
      </c>
      <c r="E96" s="22"/>
      <c r="F96" s="18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x14ac:dyDescent="0.3">
      <c r="A97" s="5"/>
      <c r="B97" s="30" t="s">
        <v>573</v>
      </c>
      <c r="C97" s="5"/>
      <c r="D97" s="5"/>
      <c r="E97" s="8"/>
      <c r="F97" s="29">
        <f>F93+F95</f>
        <v>0</v>
      </c>
      <c r="G97" s="16"/>
    </row>
    <row r="98" spans="1:24" x14ac:dyDescent="0.3">
      <c r="A98" s="5"/>
      <c r="B98" s="30" t="s">
        <v>594</v>
      </c>
      <c r="C98" s="5"/>
      <c r="D98" s="5"/>
      <c r="E98" s="8"/>
      <c r="F98" s="29">
        <f>SUM(F93:F96)-F97</f>
        <v>0</v>
      </c>
      <c r="G98" s="16"/>
    </row>
    <row r="99" spans="1:24" s="21" customFormat="1" x14ac:dyDescent="0.25">
      <c r="A99" s="17"/>
      <c r="B99" s="9"/>
      <c r="C99" s="17"/>
      <c r="D99" s="17"/>
      <c r="E99" s="22"/>
      <c r="F99" s="18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s="2" customFormat="1" ht="15.6" x14ac:dyDescent="0.3">
      <c r="A100" s="35" t="s">
        <v>577</v>
      </c>
      <c r="B100" s="36"/>
      <c r="C100" s="36"/>
      <c r="D100" s="36"/>
      <c r="E100" s="36"/>
      <c r="F100" s="32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s="2" customFormat="1" ht="15.6" x14ac:dyDescent="0.3">
      <c r="A101" s="35" t="s">
        <v>6</v>
      </c>
      <c r="B101" s="36"/>
      <c r="C101" s="36"/>
      <c r="D101" s="36"/>
      <c r="E101" s="36"/>
      <c r="F101" s="32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 s="21" customFormat="1" ht="27.6" x14ac:dyDescent="0.25">
      <c r="A102" s="17">
        <f>A96+1</f>
        <v>72</v>
      </c>
      <c r="B102" s="9" t="s">
        <v>20</v>
      </c>
      <c r="C102" s="17" t="s">
        <v>11</v>
      </c>
      <c r="D102" s="17">
        <v>219.45400000000001</v>
      </c>
      <c r="E102" s="22"/>
      <c r="F102" s="18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s="21" customFormat="1" ht="27.6" x14ac:dyDescent="0.25">
      <c r="A103" s="17">
        <f t="shared" si="1"/>
        <v>73</v>
      </c>
      <c r="B103" s="9" t="s">
        <v>21</v>
      </c>
      <c r="C103" s="17" t="s">
        <v>7</v>
      </c>
      <c r="D103" s="17">
        <v>675.87</v>
      </c>
      <c r="E103" s="22"/>
      <c r="F103" s="18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s="21" customFormat="1" ht="27.6" x14ac:dyDescent="0.25">
      <c r="A104" s="17">
        <f t="shared" si="1"/>
        <v>74</v>
      </c>
      <c r="B104" s="9" t="s">
        <v>22</v>
      </c>
      <c r="C104" s="17" t="s">
        <v>7</v>
      </c>
      <c r="D104" s="17">
        <v>47.310899999999997</v>
      </c>
      <c r="E104" s="22"/>
      <c r="F104" s="18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s="21" customFormat="1" ht="27.6" x14ac:dyDescent="0.25">
      <c r="A105" s="17">
        <f t="shared" si="1"/>
        <v>75</v>
      </c>
      <c r="B105" s="9" t="s">
        <v>23</v>
      </c>
      <c r="C105" s="17" t="s">
        <v>7</v>
      </c>
      <c r="D105" s="17">
        <v>149.18</v>
      </c>
      <c r="E105" s="22"/>
      <c r="F105" s="18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s="20" customFormat="1" x14ac:dyDescent="0.3">
      <c r="A106" s="17">
        <f t="shared" si="1"/>
        <v>76</v>
      </c>
      <c r="B106" s="9" t="s">
        <v>24</v>
      </c>
      <c r="C106" s="17" t="s">
        <v>7</v>
      </c>
      <c r="D106" s="17">
        <v>149.18</v>
      </c>
      <c r="E106" s="22"/>
      <c r="F106" s="18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s="20" customFormat="1" ht="27.6" x14ac:dyDescent="0.3">
      <c r="A107" s="17">
        <f t="shared" si="1"/>
        <v>77</v>
      </c>
      <c r="B107" s="9" t="s">
        <v>25</v>
      </c>
      <c r="C107" s="17" t="s">
        <v>7</v>
      </c>
      <c r="D107" s="17">
        <v>149.18</v>
      </c>
      <c r="E107" s="22"/>
      <c r="F107" s="18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x14ac:dyDescent="0.3">
      <c r="A108" s="5"/>
      <c r="B108" s="30" t="s">
        <v>573</v>
      </c>
      <c r="C108" s="5"/>
      <c r="D108" s="5"/>
      <c r="E108" s="8"/>
      <c r="F108" s="29">
        <f>SUM(F102:F107)</f>
        <v>0</v>
      </c>
      <c r="G108" s="16"/>
    </row>
    <row r="109" spans="1:24" s="20" customFormat="1" x14ac:dyDescent="0.3">
      <c r="A109" s="17"/>
      <c r="B109" s="9"/>
      <c r="C109" s="17"/>
      <c r="D109" s="17"/>
      <c r="E109" s="22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s="2" customFormat="1" ht="15.6" x14ac:dyDescent="0.3">
      <c r="A110" s="35" t="s">
        <v>574</v>
      </c>
      <c r="B110" s="36"/>
      <c r="C110" s="36"/>
      <c r="D110" s="36"/>
      <c r="E110" s="36"/>
      <c r="F110" s="3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1:24" s="20" customFormat="1" ht="27.6" x14ac:dyDescent="0.3">
      <c r="A111" s="17">
        <f>A107+1</f>
        <v>78</v>
      </c>
      <c r="B111" s="9" t="s">
        <v>26</v>
      </c>
      <c r="C111" s="17" t="s">
        <v>7</v>
      </c>
      <c r="D111" s="17">
        <v>78</v>
      </c>
      <c r="E111" s="22"/>
      <c r="F111" s="18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s="20" customFormat="1" x14ac:dyDescent="0.3">
      <c r="A112" s="17">
        <f t="shared" si="1"/>
        <v>79</v>
      </c>
      <c r="B112" s="24" t="s">
        <v>37</v>
      </c>
      <c r="C112" s="17" t="s">
        <v>7</v>
      </c>
      <c r="D112" s="17">
        <v>78</v>
      </c>
      <c r="E112" s="22"/>
      <c r="F112" s="18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s="20" customFormat="1" ht="27.6" x14ac:dyDescent="0.3">
      <c r="A113" s="17">
        <f t="shared" si="1"/>
        <v>80</v>
      </c>
      <c r="B113" s="24" t="s">
        <v>28</v>
      </c>
      <c r="C113" s="17" t="s">
        <v>8</v>
      </c>
      <c r="D113" s="17">
        <v>0.4703</v>
      </c>
      <c r="E113" s="22"/>
      <c r="F113" s="18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s="20" customFormat="1" ht="27.6" x14ac:dyDescent="0.3">
      <c r="A114" s="17">
        <f t="shared" si="1"/>
        <v>81</v>
      </c>
      <c r="B114" s="24" t="s">
        <v>29</v>
      </c>
      <c r="C114" s="17" t="s">
        <v>8</v>
      </c>
      <c r="D114" s="17">
        <v>0.60540000000000005</v>
      </c>
      <c r="E114" s="22"/>
      <c r="F114" s="18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s="20" customFormat="1" ht="27.6" x14ac:dyDescent="0.3">
      <c r="A115" s="17">
        <f t="shared" si="1"/>
        <v>82</v>
      </c>
      <c r="B115" s="24" t="s">
        <v>30</v>
      </c>
      <c r="C115" s="17" t="s">
        <v>8</v>
      </c>
      <c r="D115" s="17">
        <v>0.93669999999999998</v>
      </c>
      <c r="E115" s="22"/>
      <c r="F115" s="18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s="20" customFormat="1" ht="27.6" x14ac:dyDescent="0.3">
      <c r="A116" s="17">
        <f t="shared" si="1"/>
        <v>83</v>
      </c>
      <c r="B116" s="24" t="s">
        <v>31</v>
      </c>
      <c r="C116" s="17" t="s">
        <v>8</v>
      </c>
      <c r="D116" s="17">
        <v>7.9500000000000001E-2</v>
      </c>
      <c r="E116" s="22"/>
      <c r="F116" s="18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s="20" customFormat="1" x14ac:dyDescent="0.3">
      <c r="A117" s="17">
        <f t="shared" si="1"/>
        <v>84</v>
      </c>
      <c r="B117" s="9" t="s">
        <v>32</v>
      </c>
      <c r="C117" s="17" t="s">
        <v>8</v>
      </c>
      <c r="D117" s="17">
        <v>6.3E-3</v>
      </c>
      <c r="E117" s="22"/>
      <c r="F117" s="18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s="20" customFormat="1" ht="27.6" x14ac:dyDescent="0.3">
      <c r="A118" s="17">
        <f t="shared" si="1"/>
        <v>85</v>
      </c>
      <c r="B118" s="24" t="s">
        <v>33</v>
      </c>
      <c r="C118" s="17" t="s">
        <v>8</v>
      </c>
      <c r="D118" s="17">
        <v>6.3E-3</v>
      </c>
      <c r="E118" s="22"/>
      <c r="F118" s="18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s="20" customFormat="1" x14ac:dyDescent="0.3">
      <c r="A119" s="17">
        <f t="shared" si="1"/>
        <v>86</v>
      </c>
      <c r="B119" s="9" t="s">
        <v>34</v>
      </c>
      <c r="C119" s="17" t="s">
        <v>7</v>
      </c>
      <c r="D119" s="17">
        <v>6.2</v>
      </c>
      <c r="E119" s="22"/>
      <c r="F119" s="18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s="20" customFormat="1" x14ac:dyDescent="0.3">
      <c r="A120" s="17">
        <f t="shared" si="1"/>
        <v>87</v>
      </c>
      <c r="B120" s="24" t="s">
        <v>581</v>
      </c>
      <c r="C120" s="17" t="s">
        <v>7</v>
      </c>
      <c r="D120" s="17">
        <v>6.2</v>
      </c>
      <c r="E120" s="22"/>
      <c r="F120" s="18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s="20" customFormat="1" ht="27.6" x14ac:dyDescent="0.3">
      <c r="A121" s="17">
        <f>A119+1</f>
        <v>87</v>
      </c>
      <c r="B121" s="9" t="s">
        <v>35</v>
      </c>
      <c r="C121" s="17" t="s">
        <v>7</v>
      </c>
      <c r="D121" s="17">
        <v>11.5</v>
      </c>
      <c r="E121" s="22"/>
      <c r="F121" s="18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s="20" customFormat="1" x14ac:dyDescent="0.3">
      <c r="A122" s="17">
        <f t="shared" si="1"/>
        <v>88</v>
      </c>
      <c r="B122" s="24" t="s">
        <v>27</v>
      </c>
      <c r="C122" s="17" t="s">
        <v>7</v>
      </c>
      <c r="D122" s="17">
        <v>11.5</v>
      </c>
      <c r="E122" s="22"/>
      <c r="F122" s="18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s="20" customFormat="1" ht="27.6" x14ac:dyDescent="0.3">
      <c r="A123" s="17">
        <f t="shared" si="1"/>
        <v>89</v>
      </c>
      <c r="B123" s="24" t="s">
        <v>38</v>
      </c>
      <c r="C123" s="17" t="s">
        <v>8</v>
      </c>
      <c r="D123" s="17">
        <v>0.95748</v>
      </c>
      <c r="E123" s="22"/>
      <c r="F123" s="18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s="20" customFormat="1" ht="27.6" x14ac:dyDescent="0.3">
      <c r="A124" s="17">
        <f t="shared" si="1"/>
        <v>90</v>
      </c>
      <c r="B124" s="24" t="s">
        <v>29</v>
      </c>
      <c r="C124" s="17" t="s">
        <v>8</v>
      </c>
      <c r="D124" s="17">
        <v>0.30480000000000002</v>
      </c>
      <c r="E124" s="22"/>
      <c r="F124" s="18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s="20" customFormat="1" x14ac:dyDescent="0.3">
      <c r="A125" s="17">
        <f t="shared" si="1"/>
        <v>91</v>
      </c>
      <c r="B125" s="9" t="s">
        <v>9</v>
      </c>
      <c r="C125" s="17" t="s">
        <v>7</v>
      </c>
      <c r="D125" s="17">
        <v>4.3499999999999996</v>
      </c>
      <c r="E125" s="22"/>
      <c r="F125" s="18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s="20" customFormat="1" x14ac:dyDescent="0.3">
      <c r="A126" s="17">
        <f t="shared" si="1"/>
        <v>92</v>
      </c>
      <c r="B126" s="24" t="s">
        <v>37</v>
      </c>
      <c r="C126" s="17" t="s">
        <v>7</v>
      </c>
      <c r="D126" s="17">
        <v>4.3499999999999996</v>
      </c>
      <c r="E126" s="22"/>
      <c r="F126" s="18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s="20" customFormat="1" ht="27.6" x14ac:dyDescent="0.3">
      <c r="A127" s="17">
        <f t="shared" si="1"/>
        <v>93</v>
      </c>
      <c r="B127" s="24" t="s">
        <v>36</v>
      </c>
      <c r="C127" s="17" t="s">
        <v>8</v>
      </c>
      <c r="D127" s="17">
        <v>0.11987</v>
      </c>
      <c r="E127" s="22"/>
      <c r="F127" s="18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s="20" customFormat="1" ht="27.6" x14ac:dyDescent="0.3">
      <c r="A128" s="17">
        <f t="shared" si="1"/>
        <v>94</v>
      </c>
      <c r="B128" s="24" t="s">
        <v>38</v>
      </c>
      <c r="C128" s="17" t="s">
        <v>8</v>
      </c>
      <c r="D128" s="17">
        <v>0.18615000000000001</v>
      </c>
      <c r="E128" s="22"/>
      <c r="F128" s="18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s="20" customFormat="1" ht="27.6" x14ac:dyDescent="0.3">
      <c r="A129" s="17">
        <f t="shared" si="1"/>
        <v>95</v>
      </c>
      <c r="B129" s="24" t="s">
        <v>29</v>
      </c>
      <c r="C129" s="17" t="s">
        <v>8</v>
      </c>
      <c r="D129" s="17">
        <v>8.3110000000000003E-2</v>
      </c>
      <c r="E129" s="22"/>
      <c r="F129" s="18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s="20" customFormat="1" ht="27.6" x14ac:dyDescent="0.3">
      <c r="A130" s="17">
        <f t="shared" si="1"/>
        <v>96</v>
      </c>
      <c r="B130" s="9" t="s">
        <v>39</v>
      </c>
      <c r="C130" s="17" t="s">
        <v>7</v>
      </c>
      <c r="D130" s="17">
        <v>11.5</v>
      </c>
      <c r="E130" s="22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s="20" customFormat="1" x14ac:dyDescent="0.3">
      <c r="A131" s="17">
        <f t="shared" si="1"/>
        <v>97</v>
      </c>
      <c r="B131" s="24" t="s">
        <v>37</v>
      </c>
      <c r="C131" s="17" t="s">
        <v>7</v>
      </c>
      <c r="D131" s="17">
        <v>11.5</v>
      </c>
      <c r="E131" s="22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s="20" customFormat="1" ht="27.6" x14ac:dyDescent="0.3">
      <c r="A132" s="17">
        <f t="shared" si="1"/>
        <v>98</v>
      </c>
      <c r="B132" s="24" t="s">
        <v>40</v>
      </c>
      <c r="C132" s="17" t="s">
        <v>8</v>
      </c>
      <c r="D132" s="17">
        <v>0.1618</v>
      </c>
      <c r="E132" s="22"/>
      <c r="F132" s="18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s="20" customFormat="1" ht="27.6" x14ac:dyDescent="0.3">
      <c r="A133" s="17">
        <f t="shared" si="1"/>
        <v>99</v>
      </c>
      <c r="B133" s="24" t="s">
        <v>38</v>
      </c>
      <c r="C133" s="17" t="s">
        <v>8</v>
      </c>
      <c r="D133" s="17">
        <v>0.43219999999999997</v>
      </c>
      <c r="E133" s="22"/>
      <c r="F133" s="18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s="20" customFormat="1" ht="27.6" x14ac:dyDescent="0.3">
      <c r="A134" s="17">
        <f t="shared" si="1"/>
        <v>100</v>
      </c>
      <c r="B134" s="24" t="s">
        <v>28</v>
      </c>
      <c r="C134" s="17" t="s">
        <v>8</v>
      </c>
      <c r="D134" s="17">
        <v>0.1331</v>
      </c>
      <c r="E134" s="22"/>
      <c r="F134" s="18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s="20" customFormat="1" ht="27.6" x14ac:dyDescent="0.3">
      <c r="A135" s="17">
        <f t="shared" si="1"/>
        <v>101</v>
      </c>
      <c r="B135" s="24" t="s">
        <v>29</v>
      </c>
      <c r="C135" s="17" t="s">
        <v>8</v>
      </c>
      <c r="D135" s="17">
        <v>1.2321</v>
      </c>
      <c r="E135" s="22"/>
      <c r="F135" s="18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s="20" customFormat="1" ht="27.6" x14ac:dyDescent="0.3">
      <c r="A136" s="17">
        <f t="shared" si="1"/>
        <v>102</v>
      </c>
      <c r="B136" s="24" t="s">
        <v>41</v>
      </c>
      <c r="C136" s="17" t="s">
        <v>8</v>
      </c>
      <c r="D136" s="17">
        <v>0.16819999999999999</v>
      </c>
      <c r="E136" s="22"/>
      <c r="F136" s="18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x14ac:dyDescent="0.3">
      <c r="A137" s="5"/>
      <c r="B137" s="30" t="s">
        <v>573</v>
      </c>
      <c r="C137" s="5"/>
      <c r="D137" s="5"/>
      <c r="E137" s="8"/>
      <c r="F137" s="29">
        <f>F111+F117+F119+F121+F125+F130</f>
        <v>0</v>
      </c>
      <c r="G137" s="16"/>
    </row>
    <row r="138" spans="1:24" x14ac:dyDescent="0.3">
      <c r="A138" s="5"/>
      <c r="B138" s="30" t="s">
        <v>594</v>
      </c>
      <c r="C138" s="5"/>
      <c r="D138" s="5"/>
      <c r="E138" s="8"/>
      <c r="F138" s="29">
        <f>SUM(F111:F136)-F137</f>
        <v>0</v>
      </c>
      <c r="G138" s="16"/>
    </row>
    <row r="139" spans="1:24" s="20" customFormat="1" x14ac:dyDescent="0.3">
      <c r="A139" s="17"/>
      <c r="B139" s="9"/>
      <c r="C139" s="17"/>
      <c r="D139" s="17"/>
      <c r="E139" s="22"/>
      <c r="F139" s="18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s="2" customFormat="1" ht="15.6" x14ac:dyDescent="0.3">
      <c r="A140" s="35" t="s">
        <v>575</v>
      </c>
      <c r="B140" s="36"/>
      <c r="C140" s="36"/>
      <c r="D140" s="36"/>
      <c r="E140" s="36"/>
      <c r="F140" s="32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1:24" s="20" customFormat="1" ht="27.6" x14ac:dyDescent="0.3">
      <c r="A141" s="17">
        <f>A136+1</f>
        <v>103</v>
      </c>
      <c r="B141" s="9" t="s">
        <v>42</v>
      </c>
      <c r="C141" s="17" t="s">
        <v>11</v>
      </c>
      <c r="D141" s="17">
        <v>169.6</v>
      </c>
      <c r="E141" s="22"/>
      <c r="F141" s="18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s="20" customFormat="1" x14ac:dyDescent="0.3">
      <c r="A142" s="17">
        <f t="shared" si="1"/>
        <v>104</v>
      </c>
      <c r="B142" s="24" t="s">
        <v>43</v>
      </c>
      <c r="C142" s="17" t="s">
        <v>11</v>
      </c>
      <c r="D142" s="17">
        <v>172.99199999999999</v>
      </c>
      <c r="E142" s="22"/>
      <c r="F142" s="18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s="20" customFormat="1" ht="27.6" x14ac:dyDescent="0.3">
      <c r="A143" s="17">
        <f t="shared" si="1"/>
        <v>105</v>
      </c>
      <c r="B143" s="9" t="s">
        <v>44</v>
      </c>
      <c r="C143" s="17" t="s">
        <v>11</v>
      </c>
      <c r="D143" s="17">
        <v>169.6</v>
      </c>
      <c r="E143" s="22"/>
      <c r="F143" s="18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s="20" customFormat="1" x14ac:dyDescent="0.3">
      <c r="A144" s="17">
        <f t="shared" si="1"/>
        <v>106</v>
      </c>
      <c r="B144" s="24" t="s">
        <v>45</v>
      </c>
      <c r="C144" s="17" t="s">
        <v>7</v>
      </c>
      <c r="D144" s="17">
        <v>7.2</v>
      </c>
      <c r="E144" s="22"/>
      <c r="F144" s="18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x14ac:dyDescent="0.3">
      <c r="A145" s="5"/>
      <c r="B145" s="30" t="s">
        <v>573</v>
      </c>
      <c r="C145" s="5"/>
      <c r="D145" s="5"/>
      <c r="E145" s="8"/>
      <c r="F145" s="29">
        <f>F141+F143</f>
        <v>0</v>
      </c>
      <c r="G145" s="16"/>
    </row>
    <row r="146" spans="1:24" x14ac:dyDescent="0.3">
      <c r="A146" s="5"/>
      <c r="B146" s="30" t="s">
        <v>594</v>
      </c>
      <c r="C146" s="5"/>
      <c r="D146" s="5"/>
      <c r="E146" s="8"/>
      <c r="F146" s="29">
        <f>SUM(F141:F144)-F145</f>
        <v>0</v>
      </c>
      <c r="G146" s="16"/>
    </row>
    <row r="147" spans="1:24" s="20" customFormat="1" x14ac:dyDescent="0.3">
      <c r="A147" s="17"/>
      <c r="B147" s="9"/>
      <c r="C147" s="17"/>
      <c r="D147" s="17"/>
      <c r="E147" s="22"/>
      <c r="F147" s="18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s="2" customFormat="1" ht="15.6" x14ac:dyDescent="0.3">
      <c r="A148" s="35" t="s">
        <v>578</v>
      </c>
      <c r="B148" s="36"/>
      <c r="C148" s="36"/>
      <c r="D148" s="36"/>
      <c r="E148" s="36"/>
      <c r="F148" s="32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1:24" s="20" customFormat="1" x14ac:dyDescent="0.3">
      <c r="A149" s="17" t="e">
        <f>#REF!+1</f>
        <v>#REF!</v>
      </c>
      <c r="B149" s="9" t="s">
        <v>34</v>
      </c>
      <c r="C149" s="17" t="s">
        <v>7</v>
      </c>
      <c r="D149" s="17">
        <v>4.5</v>
      </c>
      <c r="E149" s="22"/>
      <c r="F149" s="18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s="20" customFormat="1" x14ac:dyDescent="0.3">
      <c r="A150" s="17" t="e">
        <f t="shared" si="1"/>
        <v>#REF!</v>
      </c>
      <c r="B150" s="24" t="s">
        <v>581</v>
      </c>
      <c r="C150" s="17" t="s">
        <v>7</v>
      </c>
      <c r="D150" s="17">
        <v>4.5</v>
      </c>
      <c r="E150" s="22"/>
      <c r="F150" s="18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1:24" s="20" customFormat="1" ht="27.6" x14ac:dyDescent="0.3">
      <c r="A151" s="17" t="e">
        <f>A148+1</f>
        <v>#VALUE!</v>
      </c>
      <c r="B151" s="9" t="s">
        <v>26</v>
      </c>
      <c r="C151" s="17" t="s">
        <v>7</v>
      </c>
      <c r="D151" s="17">
        <v>29.8</v>
      </c>
      <c r="E151" s="22"/>
      <c r="F151" s="18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1:24" s="20" customFormat="1" x14ac:dyDescent="0.3">
      <c r="A152" s="17" t="e">
        <f>#REF!+1</f>
        <v>#REF!</v>
      </c>
      <c r="B152" s="24" t="s">
        <v>46</v>
      </c>
      <c r="C152" s="17" t="s">
        <v>7</v>
      </c>
      <c r="D152" s="17">
        <v>29.8</v>
      </c>
      <c r="E152" s="22"/>
      <c r="F152" s="18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1:24" s="20" customFormat="1" ht="27.6" x14ac:dyDescent="0.3">
      <c r="A153" s="17" t="e">
        <f>A149+1</f>
        <v>#REF!</v>
      </c>
      <c r="B153" s="25" t="s">
        <v>47</v>
      </c>
      <c r="C153" s="17" t="s">
        <v>8</v>
      </c>
      <c r="D153" s="17">
        <v>0.55703999999999998</v>
      </c>
      <c r="E153" s="22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1:24" s="20" customFormat="1" ht="27.6" x14ac:dyDescent="0.3">
      <c r="A154" s="17" t="e">
        <f t="shared" si="1"/>
        <v>#REF!</v>
      </c>
      <c r="B154" s="25" t="s">
        <v>29</v>
      </c>
      <c r="C154" s="17" t="s">
        <v>8</v>
      </c>
      <c r="D154" s="17">
        <v>0.35783999999999999</v>
      </c>
      <c r="E154" s="22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1:24" s="20" customFormat="1" ht="27.6" x14ac:dyDescent="0.3">
      <c r="A155" s="17" t="e">
        <f t="shared" si="1"/>
        <v>#REF!</v>
      </c>
      <c r="B155" s="25" t="s">
        <v>28</v>
      </c>
      <c r="C155" s="17" t="s">
        <v>8</v>
      </c>
      <c r="D155" s="17">
        <v>2.664E-2</v>
      </c>
      <c r="E155" s="22"/>
      <c r="F155" s="18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24" s="20" customFormat="1" ht="27.6" x14ac:dyDescent="0.3">
      <c r="A156" s="17" t="e">
        <f t="shared" si="1"/>
        <v>#REF!</v>
      </c>
      <c r="B156" s="25" t="s">
        <v>31</v>
      </c>
      <c r="C156" s="17" t="s">
        <v>8</v>
      </c>
      <c r="D156" s="17">
        <v>1.259E-2</v>
      </c>
      <c r="E156" s="22"/>
      <c r="F156" s="18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1:24" s="20" customFormat="1" x14ac:dyDescent="0.3">
      <c r="A157" s="17" t="e">
        <f t="shared" si="1"/>
        <v>#REF!</v>
      </c>
      <c r="B157" s="9" t="s">
        <v>48</v>
      </c>
      <c r="C157" s="17" t="s">
        <v>7</v>
      </c>
      <c r="D157" s="17">
        <v>1.1000000000000001</v>
      </c>
      <c r="E157" s="22"/>
      <c r="F157" s="18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1:24" s="20" customFormat="1" x14ac:dyDescent="0.3">
      <c r="A158" s="17" t="e">
        <f t="shared" si="1"/>
        <v>#REF!</v>
      </c>
      <c r="B158" s="24" t="s">
        <v>49</v>
      </c>
      <c r="C158" s="17" t="s">
        <v>7</v>
      </c>
      <c r="D158" s="17">
        <v>1.1000000000000001</v>
      </c>
      <c r="E158" s="22"/>
      <c r="F158" s="18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1:24" s="20" customFormat="1" ht="27.6" x14ac:dyDescent="0.3">
      <c r="A159" s="17" t="e">
        <f t="shared" si="1"/>
        <v>#REF!</v>
      </c>
      <c r="B159" s="9" t="s">
        <v>50</v>
      </c>
      <c r="C159" s="17" t="s">
        <v>7</v>
      </c>
      <c r="D159" s="17">
        <v>9.8000000000000007</v>
      </c>
      <c r="E159" s="22"/>
      <c r="F159" s="18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1:24" s="20" customFormat="1" x14ac:dyDescent="0.3">
      <c r="A160" s="17" t="e">
        <f t="shared" si="1"/>
        <v>#REF!</v>
      </c>
      <c r="B160" s="24" t="s">
        <v>49</v>
      </c>
      <c r="C160" s="17" t="s">
        <v>7</v>
      </c>
      <c r="D160" s="17">
        <v>9.8000000000000007</v>
      </c>
      <c r="E160" s="22"/>
      <c r="F160" s="18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1:24" s="20" customFormat="1" x14ac:dyDescent="0.3">
      <c r="A161" s="17" t="e">
        <f>A159+1</f>
        <v>#REF!</v>
      </c>
      <c r="B161" s="9" t="s">
        <v>51</v>
      </c>
      <c r="C161" s="17" t="s">
        <v>7</v>
      </c>
      <c r="D161" s="17">
        <v>1.36</v>
      </c>
      <c r="E161" s="22"/>
      <c r="F161" s="18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1:24" s="27" customFormat="1" x14ac:dyDescent="0.3">
      <c r="A162" s="24" t="e">
        <f t="shared" si="1"/>
        <v>#REF!</v>
      </c>
      <c r="B162" s="24" t="s">
        <v>52</v>
      </c>
      <c r="C162" s="24" t="s">
        <v>7</v>
      </c>
      <c r="D162" s="17">
        <v>1.36</v>
      </c>
      <c r="E162" s="22"/>
      <c r="F162" s="18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s="20" customFormat="1" ht="27.6" x14ac:dyDescent="0.3">
      <c r="A163" s="17" t="e">
        <f t="shared" si="1"/>
        <v>#REF!</v>
      </c>
      <c r="B163" s="24" t="s">
        <v>38</v>
      </c>
      <c r="C163" s="17" t="s">
        <v>8</v>
      </c>
      <c r="D163" s="17">
        <v>6.5600000000000006E-2</v>
      </c>
      <c r="E163" s="22"/>
      <c r="F163" s="18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1:24" s="20" customFormat="1" ht="27.6" x14ac:dyDescent="0.3">
      <c r="A164" s="17" t="e">
        <f t="shared" si="1"/>
        <v>#REF!</v>
      </c>
      <c r="B164" s="24" t="s">
        <v>28</v>
      </c>
      <c r="C164" s="17" t="s">
        <v>8</v>
      </c>
      <c r="D164" s="17">
        <v>4.1399999999999999E-2</v>
      </c>
      <c r="E164" s="22"/>
      <c r="F164" s="18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s="20" customFormat="1" ht="27.6" x14ac:dyDescent="0.3">
      <c r="A165" s="17" t="e">
        <f t="shared" si="1"/>
        <v>#REF!</v>
      </c>
      <c r="B165" s="24" t="s">
        <v>31</v>
      </c>
      <c r="C165" s="17" t="s">
        <v>8</v>
      </c>
      <c r="D165" s="17">
        <v>2.0150000000000001E-2</v>
      </c>
      <c r="E165" s="22"/>
      <c r="F165" s="18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s="20" customFormat="1" x14ac:dyDescent="0.3">
      <c r="A166" s="17" t="e">
        <f t="shared" si="1"/>
        <v>#REF!</v>
      </c>
      <c r="B166" s="9" t="s">
        <v>53</v>
      </c>
      <c r="C166" s="17" t="s">
        <v>7</v>
      </c>
      <c r="D166" s="17">
        <v>0.66</v>
      </c>
      <c r="E166" s="22"/>
      <c r="F166" s="18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s="20" customFormat="1" x14ac:dyDescent="0.3">
      <c r="A167" s="17" t="e">
        <f t="shared" si="1"/>
        <v>#REF!</v>
      </c>
      <c r="B167" s="24" t="s">
        <v>52</v>
      </c>
      <c r="C167" s="17" t="s">
        <v>7</v>
      </c>
      <c r="D167" s="17">
        <v>0.66</v>
      </c>
      <c r="E167" s="22"/>
      <c r="F167" s="18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s="20" customFormat="1" ht="27.6" x14ac:dyDescent="0.3">
      <c r="A168" s="17" t="e">
        <f t="shared" si="1"/>
        <v>#REF!</v>
      </c>
      <c r="B168" s="24" t="s">
        <v>54</v>
      </c>
      <c r="C168" s="17" t="s">
        <v>8</v>
      </c>
      <c r="D168" s="17">
        <v>4.5699999999999998E-2</v>
      </c>
      <c r="E168" s="22"/>
      <c r="F168" s="18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s="20" customFormat="1" ht="27.6" x14ac:dyDescent="0.3">
      <c r="A169" s="17" t="e">
        <f t="shared" si="1"/>
        <v>#REF!</v>
      </c>
      <c r="B169" s="24" t="s">
        <v>31</v>
      </c>
      <c r="C169" s="17" t="s">
        <v>8</v>
      </c>
      <c r="D169" s="17">
        <v>1.1180000000000001E-2</v>
      </c>
      <c r="E169" s="22"/>
      <c r="F169" s="18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s="20" customFormat="1" x14ac:dyDescent="0.3">
      <c r="A170" s="17" t="e">
        <f t="shared" si="1"/>
        <v>#REF!</v>
      </c>
      <c r="B170" s="9" t="s">
        <v>55</v>
      </c>
      <c r="C170" s="17" t="s">
        <v>8</v>
      </c>
      <c r="D170" s="17">
        <v>7.4060000000000001E-2</v>
      </c>
      <c r="E170" s="22"/>
      <c r="F170" s="18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s="20" customFormat="1" x14ac:dyDescent="0.3">
      <c r="A171" s="17" t="e">
        <f t="shared" si="1"/>
        <v>#REF!</v>
      </c>
      <c r="B171" s="24" t="s">
        <v>56</v>
      </c>
      <c r="C171" s="17" t="s">
        <v>8</v>
      </c>
      <c r="D171" s="17">
        <v>7.4060000000000001E-2</v>
      </c>
      <c r="E171" s="22"/>
      <c r="F171" s="18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s="20" customFormat="1" x14ac:dyDescent="0.3">
      <c r="A172" s="17" t="e">
        <f t="shared" si="1"/>
        <v>#REF!</v>
      </c>
      <c r="B172" s="9" t="s">
        <v>57</v>
      </c>
      <c r="C172" s="17" t="s">
        <v>8</v>
      </c>
      <c r="D172" s="17">
        <v>1.7575000000000001</v>
      </c>
      <c r="E172" s="22"/>
      <c r="F172" s="18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s="20" customFormat="1" x14ac:dyDescent="0.3">
      <c r="A173" s="17" t="e">
        <f t="shared" si="1"/>
        <v>#REF!</v>
      </c>
      <c r="B173" s="24" t="s">
        <v>58</v>
      </c>
      <c r="C173" s="17" t="s">
        <v>8</v>
      </c>
      <c r="D173" s="17">
        <v>1.7575000000000001</v>
      </c>
      <c r="E173" s="22"/>
      <c r="F173" s="18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1:24" s="20" customFormat="1" ht="27.6" x14ac:dyDescent="0.3">
      <c r="A174" s="17" t="e">
        <f t="shared" si="1"/>
        <v>#REF!</v>
      </c>
      <c r="B174" s="9" t="s">
        <v>59</v>
      </c>
      <c r="C174" s="17" t="s">
        <v>8</v>
      </c>
      <c r="D174" s="17">
        <v>1.8099000000000001</v>
      </c>
      <c r="E174" s="22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1:24" s="20" customFormat="1" x14ac:dyDescent="0.3">
      <c r="A175" s="17" t="e">
        <f t="shared" si="1"/>
        <v>#REF!</v>
      </c>
      <c r="B175" s="24" t="s">
        <v>56</v>
      </c>
      <c r="C175" s="17" t="s">
        <v>8</v>
      </c>
      <c r="D175" s="17">
        <v>1.8099000000000001</v>
      </c>
      <c r="E175" s="22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1:24" s="20" customFormat="1" x14ac:dyDescent="0.3">
      <c r="A176" s="17" t="e">
        <f t="shared" ref="A176:A222" si="2">A175+1</f>
        <v>#REF!</v>
      </c>
      <c r="B176" s="9" t="s">
        <v>60</v>
      </c>
      <c r="C176" s="17" t="s">
        <v>11</v>
      </c>
      <c r="D176" s="17">
        <v>158</v>
      </c>
      <c r="E176" s="22"/>
      <c r="F176" s="18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1:24" s="20" customFormat="1" x14ac:dyDescent="0.3">
      <c r="A177" s="17" t="e">
        <f t="shared" si="2"/>
        <v>#REF!</v>
      </c>
      <c r="B177" s="24" t="s">
        <v>43</v>
      </c>
      <c r="C177" s="17" t="s">
        <v>11</v>
      </c>
      <c r="D177" s="17">
        <v>161.16</v>
      </c>
      <c r="E177" s="22"/>
      <c r="F177" s="18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1:24" s="20" customFormat="1" ht="27.6" x14ac:dyDescent="0.3">
      <c r="A178" s="17" t="e">
        <f t="shared" si="2"/>
        <v>#REF!</v>
      </c>
      <c r="B178" s="9" t="s">
        <v>42</v>
      </c>
      <c r="C178" s="17" t="s">
        <v>11</v>
      </c>
      <c r="D178" s="17">
        <v>101</v>
      </c>
      <c r="E178" s="22"/>
      <c r="F178" s="18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1:24" s="20" customFormat="1" x14ac:dyDescent="0.3">
      <c r="A179" s="17" t="e">
        <f t="shared" si="2"/>
        <v>#REF!</v>
      </c>
      <c r="B179" s="24" t="s">
        <v>43</v>
      </c>
      <c r="C179" s="17" t="s">
        <v>11</v>
      </c>
      <c r="D179" s="17">
        <v>103.02</v>
      </c>
      <c r="E179" s="22"/>
      <c r="F179" s="18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1:24" s="20" customFormat="1" x14ac:dyDescent="0.3">
      <c r="A180" s="17" t="e">
        <f t="shared" si="2"/>
        <v>#REF!</v>
      </c>
      <c r="B180" s="9" t="s">
        <v>61</v>
      </c>
      <c r="C180" s="17" t="s">
        <v>8</v>
      </c>
      <c r="D180" s="17">
        <v>0.57350000000000001</v>
      </c>
      <c r="E180" s="22"/>
      <c r="F180" s="18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1:24" s="20" customFormat="1" x14ac:dyDescent="0.3">
      <c r="A181" s="17" t="e">
        <f t="shared" si="2"/>
        <v>#REF!</v>
      </c>
      <c r="B181" s="24" t="s">
        <v>62</v>
      </c>
      <c r="C181" s="17" t="s">
        <v>11</v>
      </c>
      <c r="D181" s="17">
        <v>33.659999999999997</v>
      </c>
      <c r="E181" s="22"/>
      <c r="F181" s="18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1:24" x14ac:dyDescent="0.3">
      <c r="A182" s="5"/>
      <c r="B182" s="30" t="s">
        <v>573</v>
      </c>
      <c r="C182" s="5"/>
      <c r="D182" s="5"/>
      <c r="E182" s="8"/>
      <c r="F182" s="29">
        <f>F149+F151+F157+F159+F161+F166+F170+F172+F174+F176+F178+F180</f>
        <v>0</v>
      </c>
      <c r="G182" s="16"/>
    </row>
    <row r="183" spans="1:24" x14ac:dyDescent="0.3">
      <c r="A183" s="5"/>
      <c r="B183" s="30" t="s">
        <v>594</v>
      </c>
      <c r="C183" s="5"/>
      <c r="D183" s="5"/>
      <c r="E183" s="8"/>
      <c r="F183" s="29">
        <f>SUM(F149:F181)-F182</f>
        <v>0</v>
      </c>
      <c r="G183" s="16"/>
    </row>
    <row r="184" spans="1:24" s="20" customFormat="1" x14ac:dyDescent="0.3">
      <c r="A184" s="17"/>
      <c r="B184" s="9"/>
      <c r="C184" s="17"/>
      <c r="D184" s="17"/>
      <c r="E184" s="22"/>
      <c r="F184" s="18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1:24" s="20" customFormat="1" x14ac:dyDescent="0.3">
      <c r="A185" s="38" t="s">
        <v>579</v>
      </c>
      <c r="B185" s="39"/>
      <c r="C185" s="39"/>
      <c r="D185" s="39"/>
      <c r="E185" s="39"/>
      <c r="F185" s="33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1:24" s="20" customFormat="1" ht="27.6" x14ac:dyDescent="0.3">
      <c r="A186" s="17" t="e">
        <f>A181+1</f>
        <v>#REF!</v>
      </c>
      <c r="B186" s="9" t="s">
        <v>63</v>
      </c>
      <c r="C186" s="17" t="s">
        <v>11</v>
      </c>
      <c r="D186" s="17">
        <v>15342</v>
      </c>
      <c r="E186" s="22"/>
      <c r="F186" s="18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1:24" s="20" customFormat="1" x14ac:dyDescent="0.3">
      <c r="A187" s="17"/>
      <c r="B187" s="24" t="s">
        <v>582</v>
      </c>
      <c r="C187" s="17" t="s">
        <v>11</v>
      </c>
      <c r="D187" s="17">
        <v>15342</v>
      </c>
      <c r="E187" s="22"/>
      <c r="F187" s="18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1:24" s="20" customFormat="1" ht="27.6" x14ac:dyDescent="0.3">
      <c r="A188" s="17" t="e">
        <f>A186+1</f>
        <v>#REF!</v>
      </c>
      <c r="B188" s="9" t="s">
        <v>64</v>
      </c>
      <c r="C188" s="17" t="s">
        <v>11</v>
      </c>
      <c r="D188" s="17">
        <v>15342</v>
      </c>
      <c r="E188" s="22"/>
      <c r="F188" s="18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1:24" s="20" customFormat="1" x14ac:dyDescent="0.3">
      <c r="A189" s="17"/>
      <c r="B189" s="24" t="s">
        <v>583</v>
      </c>
      <c r="C189" s="17" t="s">
        <v>11</v>
      </c>
      <c r="D189" s="17">
        <v>15342</v>
      </c>
      <c r="E189" s="22"/>
      <c r="F189" s="18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1:24" x14ac:dyDescent="0.3">
      <c r="A190" s="5"/>
      <c r="B190" s="30" t="s">
        <v>573</v>
      </c>
      <c r="C190" s="5"/>
      <c r="D190" s="5"/>
      <c r="E190" s="8"/>
      <c r="F190" s="29">
        <f>F186+F188</f>
        <v>0</v>
      </c>
      <c r="G190" s="16"/>
    </row>
    <row r="191" spans="1:24" x14ac:dyDescent="0.3">
      <c r="A191" s="5"/>
      <c r="B191" s="30" t="s">
        <v>594</v>
      </c>
      <c r="C191" s="5"/>
      <c r="D191" s="5"/>
      <c r="E191" s="8"/>
      <c r="F191" s="29">
        <f>SUM(F186:F189)-F190</f>
        <v>0</v>
      </c>
      <c r="G191" s="16"/>
    </row>
    <row r="192" spans="1:24" s="20" customFormat="1" x14ac:dyDescent="0.3">
      <c r="A192" s="17"/>
      <c r="B192" s="9"/>
      <c r="C192" s="17"/>
      <c r="D192" s="17"/>
      <c r="E192" s="22"/>
      <c r="F192" s="18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1:24" s="20" customFormat="1" x14ac:dyDescent="0.3">
      <c r="A193" s="38" t="s">
        <v>580</v>
      </c>
      <c r="B193" s="39"/>
      <c r="C193" s="39"/>
      <c r="D193" s="39"/>
      <c r="E193" s="39"/>
      <c r="F193" s="33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1:24" s="20" customFormat="1" ht="27.6" x14ac:dyDescent="0.3">
      <c r="A194" s="17" t="e">
        <f>A188+1</f>
        <v>#REF!</v>
      </c>
      <c r="B194" s="9" t="s">
        <v>65</v>
      </c>
      <c r="C194" s="17" t="s">
        <v>11</v>
      </c>
      <c r="D194" s="17">
        <v>30.79</v>
      </c>
      <c r="E194" s="22"/>
      <c r="F194" s="18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1:24" s="20" customFormat="1" ht="41.4" x14ac:dyDescent="0.3">
      <c r="A195" s="17" t="e">
        <f t="shared" si="2"/>
        <v>#REF!</v>
      </c>
      <c r="B195" s="9" t="s">
        <v>66</v>
      </c>
      <c r="C195" s="17" t="s">
        <v>11</v>
      </c>
      <c r="D195" s="17">
        <v>199.95</v>
      </c>
      <c r="E195" s="22"/>
      <c r="F195" s="18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1:24" s="20" customFormat="1" x14ac:dyDescent="0.3">
      <c r="A196" s="17" t="e">
        <f t="shared" si="2"/>
        <v>#REF!</v>
      </c>
      <c r="B196" s="24" t="s">
        <v>67</v>
      </c>
      <c r="C196" s="17" t="s">
        <v>11</v>
      </c>
      <c r="D196" s="17">
        <v>199.95</v>
      </c>
      <c r="E196" s="22"/>
      <c r="F196" s="18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1:24" s="20" customFormat="1" ht="41.4" x14ac:dyDescent="0.3">
      <c r="A197" s="17" t="e">
        <f t="shared" si="2"/>
        <v>#REF!</v>
      </c>
      <c r="B197" s="9" t="s">
        <v>68</v>
      </c>
      <c r="C197" s="17" t="s">
        <v>11</v>
      </c>
      <c r="D197" s="17">
        <v>88.97</v>
      </c>
      <c r="E197" s="22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1:24" s="20" customFormat="1" x14ac:dyDescent="0.3">
      <c r="A198" s="17" t="e">
        <f t="shared" si="2"/>
        <v>#REF!</v>
      </c>
      <c r="B198" s="24" t="s">
        <v>69</v>
      </c>
      <c r="C198" s="17" t="s">
        <v>11</v>
      </c>
      <c r="D198" s="17">
        <v>88.97</v>
      </c>
      <c r="E198" s="22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1:24" x14ac:dyDescent="0.3">
      <c r="A199" s="5"/>
      <c r="B199" s="30" t="s">
        <v>573</v>
      </c>
      <c r="C199" s="5"/>
      <c r="D199" s="5"/>
      <c r="E199" s="8"/>
      <c r="F199" s="29">
        <f>F195+F197+F194</f>
        <v>0</v>
      </c>
      <c r="G199" s="16"/>
    </row>
    <row r="200" spans="1:24" x14ac:dyDescent="0.3">
      <c r="A200" s="5"/>
      <c r="B200" s="30" t="s">
        <v>594</v>
      </c>
      <c r="C200" s="5"/>
      <c r="D200" s="5"/>
      <c r="E200" s="8"/>
      <c r="F200" s="29">
        <f>SUM(F194:F198)-F199</f>
        <v>0</v>
      </c>
      <c r="G200" s="16"/>
    </row>
    <row r="201" spans="1:24" s="20" customFormat="1" x14ac:dyDescent="0.3">
      <c r="A201" s="17"/>
      <c r="B201" s="24"/>
      <c r="C201" s="17"/>
      <c r="D201" s="17"/>
      <c r="E201" s="22"/>
      <c r="F201" s="18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1:24" s="20" customFormat="1" x14ac:dyDescent="0.3">
      <c r="A202" s="38" t="s">
        <v>584</v>
      </c>
      <c r="B202" s="39"/>
      <c r="C202" s="39"/>
      <c r="D202" s="39"/>
      <c r="E202" s="39"/>
      <c r="F202" s="33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1:24" s="20" customFormat="1" ht="27.6" x14ac:dyDescent="0.3">
      <c r="A203" s="17" t="e">
        <f>A198+1</f>
        <v>#REF!</v>
      </c>
      <c r="B203" s="9" t="s">
        <v>70</v>
      </c>
      <c r="C203" s="17" t="s">
        <v>11</v>
      </c>
      <c r="D203" s="17">
        <v>2519.04</v>
      </c>
      <c r="E203" s="22"/>
      <c r="F203" s="18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1:24" s="20" customFormat="1" x14ac:dyDescent="0.3">
      <c r="A204" s="17"/>
      <c r="B204" s="24" t="s">
        <v>585</v>
      </c>
      <c r="C204" s="17" t="s">
        <v>12</v>
      </c>
      <c r="D204" s="17">
        <f>2519.04*11</f>
        <v>27709.439999999999</v>
      </c>
      <c r="E204" s="22"/>
      <c r="F204" s="18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1:24" s="20" customFormat="1" ht="27.6" x14ac:dyDescent="0.3">
      <c r="A205" s="17" t="e">
        <f>A203+1</f>
        <v>#REF!</v>
      </c>
      <c r="B205" s="9" t="s">
        <v>71</v>
      </c>
      <c r="C205" s="17" t="s">
        <v>11</v>
      </c>
      <c r="D205" s="17">
        <v>1978.66</v>
      </c>
      <c r="E205" s="22"/>
      <c r="F205" s="18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1:24" s="20" customFormat="1" x14ac:dyDescent="0.3">
      <c r="A206" s="17"/>
      <c r="B206" s="24" t="s">
        <v>586</v>
      </c>
      <c r="C206" s="17" t="s">
        <v>587</v>
      </c>
      <c r="D206" s="17">
        <v>300</v>
      </c>
      <c r="E206" s="22"/>
      <c r="F206" s="18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1:24" s="20" customFormat="1" ht="27.6" x14ac:dyDescent="0.3">
      <c r="A207" s="17" t="e">
        <f>A205+1</f>
        <v>#REF!</v>
      </c>
      <c r="B207" s="9" t="s">
        <v>72</v>
      </c>
      <c r="C207" s="17" t="s">
        <v>11</v>
      </c>
      <c r="D207" s="17">
        <v>445.98</v>
      </c>
      <c r="E207" s="22"/>
      <c r="F207" s="18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1:24" s="20" customFormat="1" x14ac:dyDescent="0.3">
      <c r="A208" s="17"/>
      <c r="B208" s="24" t="s">
        <v>588</v>
      </c>
      <c r="C208" s="17" t="s">
        <v>11</v>
      </c>
      <c r="D208" s="17">
        <v>446</v>
      </c>
      <c r="E208" s="22"/>
      <c r="F208" s="18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1:24" s="20" customFormat="1" x14ac:dyDescent="0.3">
      <c r="A209" s="17"/>
      <c r="B209" s="24" t="s">
        <v>589</v>
      </c>
      <c r="C209" s="17" t="s">
        <v>12</v>
      </c>
      <c r="D209" s="17">
        <f>445*6</f>
        <v>2670</v>
      </c>
      <c r="E209" s="22"/>
      <c r="F209" s="18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1:24" s="20" customFormat="1" ht="41.4" x14ac:dyDescent="0.3">
      <c r="A210" s="17" t="e">
        <f>A207+1</f>
        <v>#REF!</v>
      </c>
      <c r="B210" s="9" t="s">
        <v>73</v>
      </c>
      <c r="C210" s="17" t="s">
        <v>11</v>
      </c>
      <c r="D210" s="17">
        <v>1125.5899999999999</v>
      </c>
      <c r="E210" s="22"/>
      <c r="F210" s="18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1:24" s="20" customFormat="1" x14ac:dyDescent="0.3">
      <c r="A211" s="17"/>
      <c r="B211" s="24" t="s">
        <v>590</v>
      </c>
      <c r="C211" s="17" t="s">
        <v>11</v>
      </c>
      <c r="D211" s="17">
        <v>1125.5899999999999</v>
      </c>
      <c r="E211" s="22"/>
      <c r="F211" s="18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1:24" s="20" customFormat="1" ht="27.6" x14ac:dyDescent="0.3">
      <c r="A212" s="17" t="e">
        <f>A210+1</f>
        <v>#REF!</v>
      </c>
      <c r="B212" s="9" t="s">
        <v>74</v>
      </c>
      <c r="C212" s="17" t="s">
        <v>15</v>
      </c>
      <c r="D212" s="17">
        <v>6395.5</v>
      </c>
      <c r="E212" s="22"/>
      <c r="F212" s="18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1:24" s="20" customFormat="1" x14ac:dyDescent="0.3">
      <c r="A213" s="17"/>
      <c r="B213" s="24" t="s">
        <v>591</v>
      </c>
      <c r="C213" s="17" t="s">
        <v>15</v>
      </c>
      <c r="D213" s="17">
        <v>6395.5</v>
      </c>
      <c r="E213" s="22"/>
      <c r="F213" s="18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1:24" s="20" customFormat="1" ht="27.6" x14ac:dyDescent="0.3">
      <c r="A214" s="17" t="e">
        <f>A212+1</f>
        <v>#REF!</v>
      </c>
      <c r="B214" s="9" t="s">
        <v>75</v>
      </c>
      <c r="C214" s="17" t="s">
        <v>11</v>
      </c>
      <c r="D214" s="17">
        <v>223.5</v>
      </c>
      <c r="E214" s="22"/>
      <c r="F214" s="18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1:24" s="20" customFormat="1" x14ac:dyDescent="0.3">
      <c r="A215" s="17"/>
      <c r="B215" s="24" t="s">
        <v>592</v>
      </c>
      <c r="C215" s="17" t="s">
        <v>11</v>
      </c>
      <c r="D215" s="17">
        <v>224</v>
      </c>
      <c r="E215" s="22"/>
      <c r="F215" s="18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1:24" s="20" customFormat="1" x14ac:dyDescent="0.3">
      <c r="A216" s="17"/>
      <c r="B216" s="24" t="s">
        <v>589</v>
      </c>
      <c r="C216" s="17" t="s">
        <v>12</v>
      </c>
      <c r="D216" s="17">
        <f>223.5*6</f>
        <v>1341</v>
      </c>
      <c r="E216" s="22"/>
      <c r="F216" s="18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1:24" s="20" customFormat="1" x14ac:dyDescent="0.3">
      <c r="A217" s="17" t="e">
        <f>A214+1</f>
        <v>#REF!</v>
      </c>
      <c r="B217" s="9" t="s">
        <v>76</v>
      </c>
      <c r="C217" s="17" t="s">
        <v>11</v>
      </c>
      <c r="D217" s="17">
        <v>2689.3</v>
      </c>
      <c r="E217" s="22"/>
      <c r="F217" s="18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1:24" s="20" customFormat="1" x14ac:dyDescent="0.3">
      <c r="A218" s="17"/>
      <c r="B218" s="24" t="s">
        <v>591</v>
      </c>
      <c r="C218" s="17" t="s">
        <v>11</v>
      </c>
      <c r="D218" s="17">
        <v>2689.3</v>
      </c>
      <c r="E218" s="22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1:24" s="20" customFormat="1" ht="55.2" x14ac:dyDescent="0.3">
      <c r="A219" s="17" t="e">
        <f>A217+1</f>
        <v>#REF!</v>
      </c>
      <c r="B219" s="9" t="s">
        <v>77</v>
      </c>
      <c r="C219" s="17" t="s">
        <v>11</v>
      </c>
      <c r="D219" s="17">
        <v>884.57</v>
      </c>
      <c r="E219" s="22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1:24" s="20" customFormat="1" x14ac:dyDescent="0.3">
      <c r="A220" s="17"/>
      <c r="B220" s="24" t="s">
        <v>593</v>
      </c>
      <c r="C220" s="17" t="s">
        <v>12</v>
      </c>
      <c r="D220" s="17">
        <f>884.57*15</f>
        <v>13268.550000000001</v>
      </c>
      <c r="E220" s="22"/>
      <c r="F220" s="18"/>
      <c r="G220" s="28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1:24" s="20" customFormat="1" x14ac:dyDescent="0.3">
      <c r="A221" s="17" t="e">
        <f>A219+1</f>
        <v>#REF!</v>
      </c>
      <c r="B221" s="9" t="s">
        <v>78</v>
      </c>
      <c r="C221" s="17" t="s">
        <v>11</v>
      </c>
      <c r="D221" s="17">
        <v>84</v>
      </c>
      <c r="E221" s="22"/>
      <c r="F221" s="18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1:24" s="20" customFormat="1" x14ac:dyDescent="0.3">
      <c r="A222" s="17" t="e">
        <f t="shared" si="2"/>
        <v>#REF!</v>
      </c>
      <c r="B222" s="24" t="s">
        <v>79</v>
      </c>
      <c r="C222" s="17" t="s">
        <v>11</v>
      </c>
      <c r="D222" s="17">
        <v>85.68</v>
      </c>
      <c r="E222" s="22"/>
      <c r="F222" s="18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spans="1:24" s="20" customFormat="1" x14ac:dyDescent="0.3">
      <c r="A223" s="17" t="e">
        <f>A222+1</f>
        <v>#REF!</v>
      </c>
      <c r="B223" s="9" t="s">
        <v>80</v>
      </c>
      <c r="C223" s="17" t="s">
        <v>7</v>
      </c>
      <c r="D223" s="17">
        <v>226.75</v>
      </c>
      <c r="E223" s="22"/>
      <c r="F223" s="18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spans="1:24" s="20" customFormat="1" x14ac:dyDescent="0.3">
      <c r="A224" s="17" t="e">
        <f t="shared" ref="A224" si="3">A223+1</f>
        <v>#REF!</v>
      </c>
      <c r="B224" s="9" t="s">
        <v>81</v>
      </c>
      <c r="C224" s="17" t="s">
        <v>7</v>
      </c>
      <c r="D224" s="17">
        <v>271.85000000000002</v>
      </c>
      <c r="E224" s="22"/>
      <c r="F224" s="18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spans="1:24" s="20" customFormat="1" x14ac:dyDescent="0.3">
      <c r="A225" s="17" t="e">
        <f>A224+1</f>
        <v>#REF!</v>
      </c>
      <c r="B225" s="24" t="s">
        <v>82</v>
      </c>
      <c r="C225" s="17" t="s">
        <v>13</v>
      </c>
      <c r="D225" s="17">
        <v>255693</v>
      </c>
      <c r="E225" s="22"/>
      <c r="F225" s="18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spans="1:24" s="20" customFormat="1" ht="27.6" x14ac:dyDescent="0.3">
      <c r="A226" s="17" t="e">
        <f t="shared" ref="A226" si="4">A225+1</f>
        <v>#REF!</v>
      </c>
      <c r="B226" s="9" t="s">
        <v>83</v>
      </c>
      <c r="C226" s="17" t="s">
        <v>7</v>
      </c>
      <c r="D226" s="17">
        <v>7.7</v>
      </c>
      <c r="E226" s="22"/>
      <c r="F226" s="18"/>
      <c r="G226" s="19"/>
      <c r="H226" s="16"/>
      <c r="I226" s="16"/>
      <c r="J226" s="16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spans="1:24" s="20" customFormat="1" x14ac:dyDescent="0.3">
      <c r="A227" s="17" t="e">
        <f>A226+1</f>
        <v>#REF!</v>
      </c>
      <c r="B227" s="24" t="s">
        <v>84</v>
      </c>
      <c r="C227" s="17" t="s">
        <v>13</v>
      </c>
      <c r="D227" s="17">
        <v>237</v>
      </c>
      <c r="E227" s="22"/>
      <c r="F227" s="18"/>
      <c r="G227" s="19"/>
      <c r="H227" s="16"/>
      <c r="I227" s="16"/>
      <c r="J227" s="16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spans="1:24" x14ac:dyDescent="0.3">
      <c r="A228" s="5"/>
      <c r="B228" s="30" t="s">
        <v>573</v>
      </c>
      <c r="C228" s="5"/>
      <c r="D228" s="5"/>
      <c r="E228" s="8"/>
      <c r="F228" s="29">
        <f>F203+F205+F207+F210+F212+F214+F217+F219+F221+F223+F224+F226</f>
        <v>0</v>
      </c>
      <c r="G228" s="16"/>
      <c r="H228" s="16"/>
      <c r="I228" s="16"/>
      <c r="J228" s="16"/>
    </row>
    <row r="229" spans="1:24" x14ac:dyDescent="0.3">
      <c r="A229" s="5"/>
      <c r="B229" s="30" t="s">
        <v>594</v>
      </c>
      <c r="C229" s="5"/>
      <c r="D229" s="5"/>
      <c r="E229" s="8"/>
      <c r="F229" s="29">
        <f>SUM(F203:F227)-F228</f>
        <v>0</v>
      </c>
      <c r="G229" s="16"/>
      <c r="H229" s="16"/>
      <c r="I229" s="16"/>
      <c r="J229" s="16"/>
    </row>
    <row r="230" spans="1:24" s="20" customFormat="1" x14ac:dyDescent="0.3">
      <c r="A230" s="17"/>
      <c r="B230" s="24"/>
      <c r="C230" s="17"/>
      <c r="D230" s="17"/>
      <c r="E230" s="22"/>
      <c r="F230" s="18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1:24" s="20" customFormat="1" x14ac:dyDescent="0.3">
      <c r="A231" s="38" t="s">
        <v>595</v>
      </c>
      <c r="B231" s="39"/>
      <c r="C231" s="39"/>
      <c r="D231" s="39"/>
      <c r="E231" s="39"/>
      <c r="F231" s="33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1:24" s="20" customFormat="1" x14ac:dyDescent="0.3">
      <c r="A232" s="38" t="s">
        <v>596</v>
      </c>
      <c r="B232" s="39"/>
      <c r="C232" s="39"/>
      <c r="D232" s="39"/>
      <c r="E232" s="39"/>
      <c r="F232" s="33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1:24" ht="41.4" x14ac:dyDescent="0.3">
      <c r="A233" s="5">
        <v>1</v>
      </c>
      <c r="B233" s="9" t="s">
        <v>88</v>
      </c>
      <c r="C233" s="5" t="s">
        <v>15</v>
      </c>
      <c r="D233" s="5">
        <v>37</v>
      </c>
      <c r="E233" s="8"/>
      <c r="F233" s="18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</row>
    <row r="234" spans="1:24" x14ac:dyDescent="0.3">
      <c r="A234" s="5">
        <f>A233+1</f>
        <v>2</v>
      </c>
      <c r="B234" s="24" t="s">
        <v>89</v>
      </c>
      <c r="C234" s="5" t="s">
        <v>15</v>
      </c>
      <c r="D234" s="5">
        <v>37.74</v>
      </c>
      <c r="E234" s="8"/>
      <c r="F234" s="18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</row>
    <row r="235" spans="1:24" x14ac:dyDescent="0.3">
      <c r="A235" s="5">
        <f t="shared" ref="A235:A302" si="5">A234+1</f>
        <v>3</v>
      </c>
      <c r="B235" s="24" t="s">
        <v>90</v>
      </c>
      <c r="C235" s="5" t="s">
        <v>12</v>
      </c>
      <c r="D235" s="5">
        <v>5</v>
      </c>
      <c r="E235" s="8"/>
      <c r="F235" s="18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</row>
    <row r="236" spans="1:24" ht="41.4" x14ac:dyDescent="0.3">
      <c r="A236" s="5">
        <f t="shared" si="5"/>
        <v>4</v>
      </c>
      <c r="B236" s="9" t="s">
        <v>91</v>
      </c>
      <c r="C236" s="5" t="s">
        <v>15</v>
      </c>
      <c r="D236" s="5">
        <v>5</v>
      </c>
      <c r="E236" s="8"/>
      <c r="F236" s="18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  <row r="237" spans="1:24" hidden="1" x14ac:dyDescent="0.3">
      <c r="A237" s="5">
        <f t="shared" si="5"/>
        <v>5</v>
      </c>
      <c r="B237" s="9" t="s">
        <v>92</v>
      </c>
      <c r="C237" s="5" t="s">
        <v>15</v>
      </c>
      <c r="D237" s="5">
        <v>5.0999999999999996</v>
      </c>
      <c r="E237" s="8"/>
      <c r="F237" s="18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</row>
    <row r="238" spans="1:24" x14ac:dyDescent="0.3">
      <c r="A238" s="5">
        <f t="shared" si="5"/>
        <v>6</v>
      </c>
      <c r="B238" s="24" t="s">
        <v>90</v>
      </c>
      <c r="C238" s="5" t="s">
        <v>12</v>
      </c>
      <c r="D238" s="5">
        <v>0.6</v>
      </c>
      <c r="E238" s="8"/>
      <c r="F238" s="18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</row>
    <row r="239" spans="1:24" ht="41.4" x14ac:dyDescent="0.3">
      <c r="A239" s="5">
        <f t="shared" si="5"/>
        <v>7</v>
      </c>
      <c r="B239" s="9" t="s">
        <v>93</v>
      </c>
      <c r="C239" s="5" t="s">
        <v>15</v>
      </c>
      <c r="D239" s="5">
        <v>2</v>
      </c>
      <c r="E239" s="8"/>
      <c r="F239" s="18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</row>
    <row r="240" spans="1:24" x14ac:dyDescent="0.3">
      <c r="A240" s="5">
        <f t="shared" si="5"/>
        <v>8</v>
      </c>
      <c r="B240" s="24" t="s">
        <v>94</v>
      </c>
      <c r="C240" s="5" t="s">
        <v>15</v>
      </c>
      <c r="D240" s="5">
        <v>2.04</v>
      </c>
      <c r="E240" s="8"/>
      <c r="F240" s="18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</row>
    <row r="241" spans="1:24" ht="27.6" x14ac:dyDescent="0.3">
      <c r="A241" s="5">
        <f t="shared" si="5"/>
        <v>9</v>
      </c>
      <c r="B241" s="9" t="s">
        <v>95</v>
      </c>
      <c r="C241" s="5" t="s">
        <v>15</v>
      </c>
      <c r="D241" s="5">
        <v>5</v>
      </c>
      <c r="E241" s="8"/>
      <c r="F241" s="18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</row>
    <row r="242" spans="1:24" x14ac:dyDescent="0.3">
      <c r="A242" s="5">
        <f t="shared" si="5"/>
        <v>10</v>
      </c>
      <c r="B242" s="24" t="s">
        <v>96</v>
      </c>
      <c r="C242" s="5" t="s">
        <v>15</v>
      </c>
      <c r="D242" s="5">
        <v>5</v>
      </c>
      <c r="E242" s="8"/>
      <c r="F242" s="18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</row>
    <row r="243" spans="1:24" x14ac:dyDescent="0.3">
      <c r="A243" s="5">
        <f t="shared" si="5"/>
        <v>11</v>
      </c>
      <c r="B243" s="24" t="s">
        <v>97</v>
      </c>
      <c r="C243" s="5" t="s">
        <v>17</v>
      </c>
      <c r="D243" s="5">
        <v>1</v>
      </c>
      <c r="E243" s="8"/>
      <c r="F243" s="18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</row>
    <row r="244" spans="1:24" x14ac:dyDescent="0.3">
      <c r="A244" s="5">
        <f t="shared" si="5"/>
        <v>12</v>
      </c>
      <c r="B244" s="24" t="s">
        <v>98</v>
      </c>
      <c r="C244" s="5" t="s">
        <v>17</v>
      </c>
      <c r="D244" s="5">
        <v>1</v>
      </c>
      <c r="E244" s="8"/>
      <c r="F244" s="18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</row>
    <row r="245" spans="1:24" x14ac:dyDescent="0.3">
      <c r="A245" s="5">
        <f t="shared" si="5"/>
        <v>13</v>
      </c>
      <c r="B245" s="24" t="s">
        <v>99</v>
      </c>
      <c r="C245" s="5" t="s">
        <v>17</v>
      </c>
      <c r="D245" s="5">
        <v>18</v>
      </c>
      <c r="E245" s="8"/>
      <c r="F245" s="18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</row>
    <row r="246" spans="1:24" x14ac:dyDescent="0.3">
      <c r="A246" s="5">
        <f t="shared" si="5"/>
        <v>14</v>
      </c>
      <c r="B246" s="9" t="s">
        <v>100</v>
      </c>
      <c r="C246" s="5" t="s">
        <v>17</v>
      </c>
      <c r="D246" s="5">
        <v>1</v>
      </c>
      <c r="E246" s="8"/>
      <c r="F246" s="18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</row>
    <row r="247" spans="1:24" x14ac:dyDescent="0.3">
      <c r="A247" s="5">
        <f t="shared" si="5"/>
        <v>15</v>
      </c>
      <c r="B247" s="24" t="s">
        <v>101</v>
      </c>
      <c r="C247" s="5" t="s">
        <v>17</v>
      </c>
      <c r="D247" s="5">
        <v>1</v>
      </c>
      <c r="E247" s="8"/>
      <c r="F247" s="18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</row>
    <row r="248" spans="1:24" ht="41.4" x14ac:dyDescent="0.3">
      <c r="A248" s="5">
        <f t="shared" si="5"/>
        <v>16</v>
      </c>
      <c r="B248" s="9" t="s">
        <v>88</v>
      </c>
      <c r="C248" s="5" t="s">
        <v>15</v>
      </c>
      <c r="D248" s="5">
        <v>14</v>
      </c>
      <c r="E248" s="8"/>
      <c r="F248" s="18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</row>
    <row r="249" spans="1:24" x14ac:dyDescent="0.3">
      <c r="A249" s="5">
        <f t="shared" si="5"/>
        <v>17</v>
      </c>
      <c r="B249" s="24" t="s">
        <v>90</v>
      </c>
      <c r="C249" s="5" t="s">
        <v>12</v>
      </c>
      <c r="D249" s="5">
        <v>2</v>
      </c>
      <c r="E249" s="8"/>
      <c r="F249" s="18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</row>
    <row r="250" spans="1:24" x14ac:dyDescent="0.3">
      <c r="A250" s="5">
        <f t="shared" si="5"/>
        <v>18</v>
      </c>
      <c r="B250" s="24" t="s">
        <v>89</v>
      </c>
      <c r="C250" s="5" t="s">
        <v>15</v>
      </c>
      <c r="D250" s="5">
        <v>14.28</v>
      </c>
      <c r="E250" s="8"/>
      <c r="F250" s="18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</row>
    <row r="251" spans="1:24" ht="27.6" x14ac:dyDescent="0.3">
      <c r="A251" s="5">
        <f t="shared" si="5"/>
        <v>19</v>
      </c>
      <c r="B251" s="9" t="s">
        <v>102</v>
      </c>
      <c r="C251" s="5" t="s">
        <v>17</v>
      </c>
      <c r="D251" s="5">
        <v>2</v>
      </c>
      <c r="E251" s="8"/>
      <c r="F251" s="18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</row>
    <row r="252" spans="1:24" x14ac:dyDescent="0.3">
      <c r="A252" s="5">
        <f t="shared" si="5"/>
        <v>20</v>
      </c>
      <c r="B252" s="24" t="s">
        <v>103</v>
      </c>
      <c r="C252" s="5" t="s">
        <v>17</v>
      </c>
      <c r="D252" s="5">
        <v>1</v>
      </c>
      <c r="E252" s="8"/>
      <c r="F252" s="18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</row>
    <row r="253" spans="1:24" x14ac:dyDescent="0.3">
      <c r="A253" s="5">
        <f t="shared" si="5"/>
        <v>21</v>
      </c>
      <c r="B253" s="24" t="s">
        <v>104</v>
      </c>
      <c r="C253" s="5" t="s">
        <v>17</v>
      </c>
      <c r="D253" s="5">
        <v>1</v>
      </c>
      <c r="E253" s="8"/>
      <c r="F253" s="18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</row>
    <row r="254" spans="1:24" x14ac:dyDescent="0.3">
      <c r="A254" s="5">
        <f t="shared" si="5"/>
        <v>22</v>
      </c>
      <c r="B254" s="24" t="s">
        <v>99</v>
      </c>
      <c r="C254" s="5" t="s">
        <v>17</v>
      </c>
      <c r="D254" s="5">
        <v>10</v>
      </c>
      <c r="E254" s="8"/>
      <c r="F254" s="18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</row>
    <row r="255" spans="1:24" ht="27.6" x14ac:dyDescent="0.3">
      <c r="A255" s="5">
        <f t="shared" si="5"/>
        <v>23</v>
      </c>
      <c r="B255" s="9" t="s">
        <v>105</v>
      </c>
      <c r="C255" s="5" t="s">
        <v>15</v>
      </c>
      <c r="D255" s="5">
        <v>51</v>
      </c>
      <c r="E255" s="8"/>
      <c r="F255" s="18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</row>
    <row r="256" spans="1:24" x14ac:dyDescent="0.3">
      <c r="A256" s="5">
        <f t="shared" si="5"/>
        <v>24</v>
      </c>
      <c r="B256" s="24" t="s">
        <v>106</v>
      </c>
      <c r="C256" s="5" t="s">
        <v>15</v>
      </c>
      <c r="D256" s="5">
        <v>52.02</v>
      </c>
      <c r="E256" s="8"/>
      <c r="F256" s="18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</row>
    <row r="257" spans="1:24" ht="27.6" x14ac:dyDescent="0.3">
      <c r="A257" s="5">
        <f t="shared" si="5"/>
        <v>25</v>
      </c>
      <c r="B257" s="9" t="s">
        <v>107</v>
      </c>
      <c r="C257" s="5" t="s">
        <v>15</v>
      </c>
      <c r="D257" s="5">
        <v>11</v>
      </c>
      <c r="E257" s="8"/>
      <c r="F257" s="18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</row>
    <row r="258" spans="1:24" x14ac:dyDescent="0.3">
      <c r="A258" s="5">
        <f t="shared" si="5"/>
        <v>26</v>
      </c>
      <c r="B258" s="24" t="s">
        <v>108</v>
      </c>
      <c r="C258" s="5" t="s">
        <v>15</v>
      </c>
      <c r="D258" s="5">
        <v>11.22</v>
      </c>
      <c r="E258" s="8"/>
      <c r="F258" s="18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</row>
    <row r="259" spans="1:24" x14ac:dyDescent="0.3">
      <c r="A259" s="5">
        <f t="shared" si="5"/>
        <v>27</v>
      </c>
      <c r="B259" s="24" t="s">
        <v>109</v>
      </c>
      <c r="C259" s="5" t="s">
        <v>17</v>
      </c>
      <c r="D259" s="5">
        <v>2</v>
      </c>
      <c r="E259" s="8"/>
      <c r="F259" s="18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</row>
    <row r="260" spans="1:24" x14ac:dyDescent="0.3">
      <c r="A260" s="5">
        <f t="shared" si="5"/>
        <v>28</v>
      </c>
      <c r="B260" s="24" t="s">
        <v>110</v>
      </c>
      <c r="C260" s="5" t="s">
        <v>17</v>
      </c>
      <c r="D260" s="5">
        <v>6</v>
      </c>
      <c r="E260" s="8"/>
      <c r="F260" s="18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</row>
    <row r="261" spans="1:24" ht="27.6" x14ac:dyDescent="0.3">
      <c r="A261" s="5">
        <f t="shared" si="5"/>
        <v>29</v>
      </c>
      <c r="B261" s="9" t="s">
        <v>111</v>
      </c>
      <c r="C261" s="5" t="s">
        <v>17</v>
      </c>
      <c r="D261" s="5">
        <v>8</v>
      </c>
      <c r="E261" s="8"/>
      <c r="F261" s="18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</row>
    <row r="262" spans="1:24" x14ac:dyDescent="0.3">
      <c r="A262" s="5">
        <f t="shared" si="5"/>
        <v>30</v>
      </c>
      <c r="B262" s="24" t="s">
        <v>112</v>
      </c>
      <c r="C262" s="5" t="s">
        <v>17</v>
      </c>
      <c r="D262" s="5">
        <v>8</v>
      </c>
      <c r="E262" s="8"/>
      <c r="F262" s="18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</row>
    <row r="263" spans="1:24" x14ac:dyDescent="0.3">
      <c r="A263" s="5">
        <f t="shared" si="5"/>
        <v>31</v>
      </c>
      <c r="B263" s="24" t="s">
        <v>113</v>
      </c>
      <c r="C263" s="5" t="s">
        <v>17</v>
      </c>
      <c r="D263" s="5">
        <v>8</v>
      </c>
      <c r="E263" s="8"/>
      <c r="F263" s="18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</row>
    <row r="264" spans="1:24" x14ac:dyDescent="0.3">
      <c r="A264" s="5">
        <f t="shared" si="5"/>
        <v>32</v>
      </c>
      <c r="B264" s="24" t="s">
        <v>114</v>
      </c>
      <c r="C264" s="5" t="s">
        <v>17</v>
      </c>
      <c r="D264" s="5">
        <v>8</v>
      </c>
      <c r="E264" s="8"/>
      <c r="F264" s="18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</row>
    <row r="265" spans="1:24" x14ac:dyDescent="0.3">
      <c r="A265" s="5">
        <f t="shared" si="5"/>
        <v>33</v>
      </c>
      <c r="B265" s="24" t="s">
        <v>115</v>
      </c>
      <c r="C265" s="5" t="s">
        <v>17</v>
      </c>
      <c r="D265" s="5">
        <v>8</v>
      </c>
      <c r="E265" s="8"/>
      <c r="F265" s="18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</row>
    <row r="266" spans="1:24" x14ac:dyDescent="0.3">
      <c r="A266" s="5">
        <f t="shared" si="5"/>
        <v>34</v>
      </c>
      <c r="B266" s="9" t="s">
        <v>116</v>
      </c>
      <c r="C266" s="5" t="s">
        <v>17</v>
      </c>
      <c r="D266" s="5">
        <v>8</v>
      </c>
      <c r="E266" s="8"/>
      <c r="F266" s="18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</row>
    <row r="267" spans="1:24" x14ac:dyDescent="0.3">
      <c r="A267" s="5">
        <f t="shared" si="5"/>
        <v>35</v>
      </c>
      <c r="B267" s="24" t="s">
        <v>117</v>
      </c>
      <c r="C267" s="5" t="s">
        <v>17</v>
      </c>
      <c r="D267" s="5">
        <v>8</v>
      </c>
      <c r="E267" s="8"/>
      <c r="F267" s="18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</row>
    <row r="268" spans="1:24" x14ac:dyDescent="0.3">
      <c r="A268" s="5">
        <f t="shared" si="5"/>
        <v>36</v>
      </c>
      <c r="B268" s="24" t="s">
        <v>118</v>
      </c>
      <c r="C268" s="5" t="s">
        <v>17</v>
      </c>
      <c r="D268" s="5">
        <v>8</v>
      </c>
      <c r="E268" s="8"/>
      <c r="F268" s="18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</row>
    <row r="269" spans="1:24" x14ac:dyDescent="0.3">
      <c r="A269" s="5">
        <f t="shared" si="5"/>
        <v>37</v>
      </c>
      <c r="B269" s="24" t="s">
        <v>119</v>
      </c>
      <c r="C269" s="5" t="s">
        <v>17</v>
      </c>
      <c r="D269" s="5">
        <v>8</v>
      </c>
      <c r="E269" s="8"/>
      <c r="F269" s="18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</row>
    <row r="270" spans="1:24" x14ac:dyDescent="0.3">
      <c r="A270" s="5"/>
      <c r="B270" s="30" t="s">
        <v>573</v>
      </c>
      <c r="C270" s="5"/>
      <c r="D270" s="5"/>
      <c r="E270" s="8"/>
      <c r="F270" s="29">
        <f>F233+F236+F239+F241+F246+F248+F251+F255+F257+F261+F266</f>
        <v>0</v>
      </c>
      <c r="G270" s="16"/>
      <c r="H270" s="16"/>
      <c r="I270" s="16"/>
      <c r="J270" s="16"/>
    </row>
    <row r="271" spans="1:24" x14ac:dyDescent="0.3">
      <c r="A271" s="5"/>
      <c r="B271" s="30" t="s">
        <v>594</v>
      </c>
      <c r="C271" s="5"/>
      <c r="D271" s="5"/>
      <c r="E271" s="8"/>
      <c r="F271" s="29">
        <f>SUM(F233:F269)-F270</f>
        <v>0</v>
      </c>
      <c r="G271" s="16"/>
      <c r="H271" s="16"/>
      <c r="I271" s="16"/>
      <c r="J271" s="16"/>
    </row>
    <row r="272" spans="1:24" x14ac:dyDescent="0.3">
      <c r="A272" s="5"/>
      <c r="B272" s="30"/>
      <c r="C272" s="5"/>
      <c r="D272" s="5"/>
      <c r="E272" s="8"/>
      <c r="F272" s="29"/>
      <c r="G272" s="16"/>
      <c r="H272" s="16"/>
      <c r="I272" s="16"/>
      <c r="J272" s="16"/>
    </row>
    <row r="273" spans="1:24" s="20" customFormat="1" x14ac:dyDescent="0.3">
      <c r="A273" s="38" t="s">
        <v>577</v>
      </c>
      <c r="B273" s="39"/>
      <c r="C273" s="39"/>
      <c r="D273" s="39"/>
      <c r="E273" s="39"/>
      <c r="F273" s="33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1:24" ht="41.4" x14ac:dyDescent="0.3">
      <c r="A274" s="5">
        <f>A269+1</f>
        <v>38</v>
      </c>
      <c r="B274" s="9" t="s">
        <v>88</v>
      </c>
      <c r="C274" s="5" t="s">
        <v>15</v>
      </c>
      <c r="D274" s="5">
        <v>20</v>
      </c>
      <c r="E274" s="8"/>
      <c r="F274" s="18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</row>
    <row r="275" spans="1:24" x14ac:dyDescent="0.3">
      <c r="A275" s="5">
        <f t="shared" si="5"/>
        <v>39</v>
      </c>
      <c r="B275" s="24" t="s">
        <v>90</v>
      </c>
      <c r="C275" s="5" t="s">
        <v>12</v>
      </c>
      <c r="D275" s="5">
        <v>2.1</v>
      </c>
      <c r="E275" s="8"/>
      <c r="F275" s="18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</row>
    <row r="276" spans="1:24" x14ac:dyDescent="0.3">
      <c r="A276" s="5">
        <f t="shared" si="5"/>
        <v>40</v>
      </c>
      <c r="B276" s="24" t="s">
        <v>89</v>
      </c>
      <c r="C276" s="5" t="s">
        <v>15</v>
      </c>
      <c r="D276" s="5">
        <v>20.399999999999999</v>
      </c>
      <c r="E276" s="8"/>
      <c r="F276" s="18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</row>
    <row r="277" spans="1:24" ht="41.4" x14ac:dyDescent="0.3">
      <c r="A277" s="5">
        <f t="shared" si="5"/>
        <v>41</v>
      </c>
      <c r="B277" s="9" t="s">
        <v>91</v>
      </c>
      <c r="C277" s="5" t="s">
        <v>15</v>
      </c>
      <c r="D277" s="5">
        <v>8</v>
      </c>
      <c r="E277" s="8"/>
      <c r="F277" s="18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</row>
    <row r="278" spans="1:24" x14ac:dyDescent="0.3">
      <c r="A278" s="5">
        <f t="shared" si="5"/>
        <v>42</v>
      </c>
      <c r="B278" s="24" t="s">
        <v>90</v>
      </c>
      <c r="C278" s="5" t="s">
        <v>12</v>
      </c>
      <c r="D278" s="5">
        <v>0.9</v>
      </c>
      <c r="E278" s="8"/>
      <c r="F278" s="18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</row>
    <row r="279" spans="1:24" x14ac:dyDescent="0.3">
      <c r="A279" s="5">
        <f t="shared" si="5"/>
        <v>43</v>
      </c>
      <c r="B279" s="24" t="s">
        <v>92</v>
      </c>
      <c r="C279" s="5" t="s">
        <v>15</v>
      </c>
      <c r="D279" s="5">
        <v>8.16</v>
      </c>
      <c r="E279" s="8"/>
      <c r="F279" s="18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</row>
    <row r="280" spans="1:24" ht="41.4" x14ac:dyDescent="0.3">
      <c r="A280" s="5">
        <f t="shared" si="5"/>
        <v>44</v>
      </c>
      <c r="B280" s="9" t="s">
        <v>93</v>
      </c>
      <c r="C280" s="5" t="s">
        <v>15</v>
      </c>
      <c r="D280" s="5">
        <v>15</v>
      </c>
      <c r="E280" s="8"/>
      <c r="F280" s="18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</row>
    <row r="281" spans="1:24" x14ac:dyDescent="0.3">
      <c r="A281" s="5">
        <f t="shared" si="5"/>
        <v>45</v>
      </c>
      <c r="B281" s="24" t="s">
        <v>94</v>
      </c>
      <c r="C281" s="5" t="s">
        <v>15</v>
      </c>
      <c r="D281" s="5">
        <v>15.3</v>
      </c>
      <c r="E281" s="8"/>
      <c r="F281" s="18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</row>
    <row r="282" spans="1:24" x14ac:dyDescent="0.3">
      <c r="A282" s="5">
        <f t="shared" si="5"/>
        <v>46</v>
      </c>
      <c r="B282" s="24" t="s">
        <v>90</v>
      </c>
      <c r="C282" s="5" t="s">
        <v>12</v>
      </c>
      <c r="D282" s="5">
        <v>1.5</v>
      </c>
      <c r="E282" s="8"/>
      <c r="F282" s="18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</row>
    <row r="283" spans="1:24" ht="27.6" x14ac:dyDescent="0.3">
      <c r="A283" s="5">
        <f t="shared" si="5"/>
        <v>47</v>
      </c>
      <c r="B283" s="9" t="s">
        <v>95</v>
      </c>
      <c r="C283" s="5" t="s">
        <v>15</v>
      </c>
      <c r="D283" s="5">
        <v>2</v>
      </c>
      <c r="E283" s="8"/>
      <c r="F283" s="18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</row>
    <row r="284" spans="1:24" x14ac:dyDescent="0.3">
      <c r="A284" s="5">
        <f t="shared" si="5"/>
        <v>48</v>
      </c>
      <c r="B284" s="24" t="s">
        <v>96</v>
      </c>
      <c r="C284" s="5" t="s">
        <v>15</v>
      </c>
      <c r="D284" s="5">
        <v>2.04</v>
      </c>
      <c r="E284" s="8"/>
      <c r="F284" s="18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</row>
    <row r="285" spans="1:24" x14ac:dyDescent="0.3">
      <c r="A285" s="5">
        <f t="shared" si="5"/>
        <v>49</v>
      </c>
      <c r="B285" s="24" t="s">
        <v>97</v>
      </c>
      <c r="C285" s="5" t="s">
        <v>17</v>
      </c>
      <c r="D285" s="5">
        <v>1</v>
      </c>
      <c r="E285" s="8"/>
      <c r="F285" s="18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</row>
    <row r="286" spans="1:24" x14ac:dyDescent="0.3">
      <c r="A286" s="5">
        <f t="shared" si="5"/>
        <v>50</v>
      </c>
      <c r="B286" s="24" t="s">
        <v>98</v>
      </c>
      <c r="C286" s="5" t="s">
        <v>17</v>
      </c>
      <c r="D286" s="5">
        <v>3</v>
      </c>
      <c r="E286" s="8"/>
      <c r="F286" s="18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</row>
    <row r="287" spans="1:24" x14ac:dyDescent="0.3">
      <c r="A287" s="5">
        <f t="shared" si="5"/>
        <v>51</v>
      </c>
      <c r="B287" s="24" t="s">
        <v>99</v>
      </c>
      <c r="C287" s="5" t="s">
        <v>17</v>
      </c>
      <c r="D287" s="5">
        <v>16</v>
      </c>
      <c r="E287" s="8"/>
      <c r="F287" s="18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</row>
    <row r="288" spans="1:24" x14ac:dyDescent="0.3">
      <c r="A288" s="5">
        <f t="shared" si="5"/>
        <v>52</v>
      </c>
      <c r="B288" s="9" t="s">
        <v>100</v>
      </c>
      <c r="C288" s="5" t="s">
        <v>17</v>
      </c>
      <c r="D288" s="5">
        <v>1</v>
      </c>
      <c r="E288" s="8"/>
      <c r="F288" s="18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</row>
    <row r="289" spans="1:24" x14ac:dyDescent="0.3">
      <c r="A289" s="5">
        <f t="shared" si="5"/>
        <v>53</v>
      </c>
      <c r="B289" s="24" t="s">
        <v>120</v>
      </c>
      <c r="C289" s="5" t="s">
        <v>17</v>
      </c>
      <c r="D289" s="5">
        <v>1</v>
      </c>
      <c r="E289" s="8"/>
      <c r="F289" s="18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</row>
    <row r="290" spans="1:24" ht="41.4" x14ac:dyDescent="0.3">
      <c r="A290" s="5">
        <f t="shared" si="5"/>
        <v>54</v>
      </c>
      <c r="B290" s="9" t="s">
        <v>88</v>
      </c>
      <c r="C290" s="5" t="s">
        <v>15</v>
      </c>
      <c r="D290" s="5">
        <v>15</v>
      </c>
      <c r="E290" s="8"/>
      <c r="F290" s="18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</row>
    <row r="291" spans="1:24" x14ac:dyDescent="0.3">
      <c r="A291" s="5">
        <f t="shared" si="5"/>
        <v>55</v>
      </c>
      <c r="B291" s="24" t="s">
        <v>90</v>
      </c>
      <c r="C291" s="5" t="s">
        <v>12</v>
      </c>
      <c r="D291" s="5">
        <v>2</v>
      </c>
      <c r="E291" s="8"/>
      <c r="F291" s="18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</row>
    <row r="292" spans="1:24" x14ac:dyDescent="0.3">
      <c r="A292" s="5">
        <f t="shared" si="5"/>
        <v>56</v>
      </c>
      <c r="B292" s="24" t="s">
        <v>89</v>
      </c>
      <c r="C292" s="5" t="s">
        <v>15</v>
      </c>
      <c r="D292" s="5">
        <v>15.3</v>
      </c>
      <c r="E292" s="8"/>
      <c r="F292" s="18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</row>
    <row r="293" spans="1:24" ht="27.6" x14ac:dyDescent="0.3">
      <c r="A293" s="5">
        <f t="shared" si="5"/>
        <v>57</v>
      </c>
      <c r="B293" s="9" t="s">
        <v>102</v>
      </c>
      <c r="C293" s="5" t="s">
        <v>17</v>
      </c>
      <c r="D293" s="5">
        <v>2</v>
      </c>
      <c r="E293" s="8"/>
      <c r="F293" s="18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</row>
    <row r="294" spans="1:24" x14ac:dyDescent="0.3">
      <c r="A294" s="5">
        <f t="shared" si="5"/>
        <v>58</v>
      </c>
      <c r="B294" s="24" t="s">
        <v>121</v>
      </c>
      <c r="C294" s="5" t="s">
        <v>17</v>
      </c>
      <c r="D294" s="5">
        <v>1</v>
      </c>
      <c r="E294" s="8"/>
      <c r="F294" s="18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</row>
    <row r="295" spans="1:24" x14ac:dyDescent="0.3">
      <c r="A295" s="5">
        <f t="shared" si="5"/>
        <v>59</v>
      </c>
      <c r="B295" s="24" t="s">
        <v>104</v>
      </c>
      <c r="C295" s="5" t="s">
        <v>17</v>
      </c>
      <c r="D295" s="5">
        <v>1</v>
      </c>
      <c r="E295" s="8"/>
      <c r="F295" s="18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</row>
    <row r="296" spans="1:24" ht="27.6" x14ac:dyDescent="0.3">
      <c r="A296" s="5">
        <f t="shared" si="5"/>
        <v>60</v>
      </c>
      <c r="B296" s="9" t="s">
        <v>122</v>
      </c>
      <c r="C296" s="5" t="s">
        <v>17</v>
      </c>
      <c r="D296" s="5">
        <v>1</v>
      </c>
      <c r="E296" s="8"/>
      <c r="F296" s="18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</row>
    <row r="297" spans="1:24" x14ac:dyDescent="0.3">
      <c r="A297" s="5">
        <f t="shared" si="5"/>
        <v>61</v>
      </c>
      <c r="B297" s="24" t="s">
        <v>123</v>
      </c>
      <c r="C297" s="5" t="s">
        <v>17</v>
      </c>
      <c r="D297" s="5">
        <v>1</v>
      </c>
      <c r="E297" s="8"/>
      <c r="F297" s="18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</row>
    <row r="298" spans="1:24" x14ac:dyDescent="0.3">
      <c r="A298" s="5">
        <f t="shared" si="5"/>
        <v>62</v>
      </c>
      <c r="B298" s="24" t="s">
        <v>99</v>
      </c>
      <c r="C298" s="5" t="s">
        <v>17</v>
      </c>
      <c r="D298" s="5">
        <v>14</v>
      </c>
      <c r="E298" s="8"/>
      <c r="F298" s="18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</row>
    <row r="299" spans="1:24" ht="27.6" x14ac:dyDescent="0.3">
      <c r="A299" s="5">
        <f t="shared" si="5"/>
        <v>63</v>
      </c>
      <c r="B299" s="9" t="s">
        <v>105</v>
      </c>
      <c r="C299" s="5" t="s">
        <v>15</v>
      </c>
      <c r="D299" s="5">
        <v>76</v>
      </c>
      <c r="E299" s="8"/>
      <c r="F299" s="18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</row>
    <row r="300" spans="1:24" x14ac:dyDescent="0.3">
      <c r="A300" s="5">
        <f t="shared" si="5"/>
        <v>64</v>
      </c>
      <c r="B300" s="24" t="s">
        <v>106</v>
      </c>
      <c r="C300" s="5" t="s">
        <v>15</v>
      </c>
      <c r="D300" s="5">
        <v>77.52</v>
      </c>
      <c r="E300" s="8"/>
      <c r="F300" s="18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</row>
    <row r="301" spans="1:24" ht="27.6" x14ac:dyDescent="0.3">
      <c r="A301" s="5">
        <f t="shared" si="5"/>
        <v>65</v>
      </c>
      <c r="B301" s="9" t="s">
        <v>107</v>
      </c>
      <c r="C301" s="5" t="s">
        <v>15</v>
      </c>
      <c r="D301" s="5">
        <v>8</v>
      </c>
      <c r="E301" s="8"/>
      <c r="F301" s="18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</row>
    <row r="302" spans="1:24" x14ac:dyDescent="0.3">
      <c r="A302" s="5">
        <f t="shared" si="5"/>
        <v>66</v>
      </c>
      <c r="B302" s="24" t="s">
        <v>108</v>
      </c>
      <c r="C302" s="5" t="s">
        <v>15</v>
      </c>
      <c r="D302" s="5">
        <v>8.16</v>
      </c>
      <c r="E302" s="8"/>
      <c r="F302" s="18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</row>
    <row r="303" spans="1:24" x14ac:dyDescent="0.3">
      <c r="A303" s="5">
        <f t="shared" ref="A303:A358" si="6">A302+1</f>
        <v>67</v>
      </c>
      <c r="B303" s="24" t="s">
        <v>109</v>
      </c>
      <c r="C303" s="5" t="s">
        <v>17</v>
      </c>
      <c r="D303" s="5">
        <v>3</v>
      </c>
      <c r="E303" s="8"/>
      <c r="F303" s="18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</row>
    <row r="304" spans="1:24" x14ac:dyDescent="0.3">
      <c r="A304" s="5">
        <f t="shared" si="6"/>
        <v>68</v>
      </c>
      <c r="B304" s="24" t="s">
        <v>110</v>
      </c>
      <c r="C304" s="5" t="s">
        <v>17</v>
      </c>
      <c r="D304" s="5">
        <v>4</v>
      </c>
      <c r="E304" s="8"/>
      <c r="F304" s="18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</row>
    <row r="305" spans="1:24" x14ac:dyDescent="0.3">
      <c r="A305" s="5">
        <f t="shared" si="6"/>
        <v>69</v>
      </c>
      <c r="B305" s="24" t="s">
        <v>124</v>
      </c>
      <c r="C305" s="5" t="s">
        <v>17</v>
      </c>
      <c r="D305" s="5">
        <v>3</v>
      </c>
      <c r="E305" s="8"/>
      <c r="F305" s="18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</row>
    <row r="306" spans="1:24" ht="27.6" x14ac:dyDescent="0.3">
      <c r="A306" s="5">
        <f t="shared" si="6"/>
        <v>70</v>
      </c>
      <c r="B306" s="9" t="s">
        <v>111</v>
      </c>
      <c r="C306" s="5" t="s">
        <v>17</v>
      </c>
      <c r="D306" s="5">
        <v>6</v>
      </c>
      <c r="E306" s="8"/>
      <c r="F306" s="18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</row>
    <row r="307" spans="1:24" x14ac:dyDescent="0.3">
      <c r="A307" s="5">
        <f t="shared" si="6"/>
        <v>71</v>
      </c>
      <c r="B307" s="24" t="s">
        <v>112</v>
      </c>
      <c r="C307" s="5" t="s">
        <v>17</v>
      </c>
      <c r="D307" s="5">
        <v>6</v>
      </c>
      <c r="E307" s="8"/>
      <c r="F307" s="18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</row>
    <row r="308" spans="1:24" x14ac:dyDescent="0.3">
      <c r="A308" s="5">
        <f t="shared" si="6"/>
        <v>72</v>
      </c>
      <c r="B308" s="24" t="s">
        <v>113</v>
      </c>
      <c r="C308" s="5" t="s">
        <v>17</v>
      </c>
      <c r="D308" s="5">
        <v>6</v>
      </c>
      <c r="E308" s="8"/>
      <c r="F308" s="18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</row>
    <row r="309" spans="1:24" x14ac:dyDescent="0.3">
      <c r="A309" s="5">
        <f t="shared" si="6"/>
        <v>73</v>
      </c>
      <c r="B309" s="24" t="s">
        <v>114</v>
      </c>
      <c r="C309" s="5" t="s">
        <v>17</v>
      </c>
      <c r="D309" s="5">
        <v>6</v>
      </c>
      <c r="E309" s="8"/>
      <c r="F309" s="18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</row>
    <row r="310" spans="1:24" x14ac:dyDescent="0.3">
      <c r="A310" s="5">
        <f t="shared" si="6"/>
        <v>74</v>
      </c>
      <c r="B310" s="24" t="s">
        <v>115</v>
      </c>
      <c r="C310" s="5" t="s">
        <v>17</v>
      </c>
      <c r="D310" s="5">
        <v>6</v>
      </c>
      <c r="E310" s="8"/>
      <c r="F310" s="18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</row>
    <row r="311" spans="1:24" x14ac:dyDescent="0.3">
      <c r="A311" s="5">
        <f t="shared" si="6"/>
        <v>75</v>
      </c>
      <c r="B311" s="9" t="s">
        <v>116</v>
      </c>
      <c r="C311" s="5" t="s">
        <v>17</v>
      </c>
      <c r="D311" s="5">
        <v>2</v>
      </c>
      <c r="E311" s="8"/>
      <c r="F311" s="18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</row>
    <row r="312" spans="1:24" x14ac:dyDescent="0.3">
      <c r="A312" s="5">
        <f t="shared" si="6"/>
        <v>76</v>
      </c>
      <c r="B312" s="24" t="s">
        <v>117</v>
      </c>
      <c r="C312" s="5" t="s">
        <v>17</v>
      </c>
      <c r="D312" s="5">
        <v>2</v>
      </c>
      <c r="E312" s="8"/>
      <c r="F312" s="18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</row>
    <row r="313" spans="1:24" x14ac:dyDescent="0.3">
      <c r="A313" s="5">
        <f t="shared" si="6"/>
        <v>77</v>
      </c>
      <c r="B313" s="24" t="s">
        <v>118</v>
      </c>
      <c r="C313" s="5" t="s">
        <v>17</v>
      </c>
      <c r="D313" s="5">
        <v>2</v>
      </c>
      <c r="E313" s="8"/>
      <c r="F313" s="18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</row>
    <row r="314" spans="1:24" x14ac:dyDescent="0.3">
      <c r="A314" s="5">
        <f t="shared" si="6"/>
        <v>78</v>
      </c>
      <c r="B314" s="24" t="s">
        <v>119</v>
      </c>
      <c r="C314" s="5" t="s">
        <v>17</v>
      </c>
      <c r="D314" s="5">
        <v>2</v>
      </c>
      <c r="E314" s="8"/>
      <c r="F314" s="18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</row>
    <row r="315" spans="1:24" x14ac:dyDescent="0.3">
      <c r="A315" s="5">
        <f t="shared" si="6"/>
        <v>79</v>
      </c>
      <c r="B315" s="9" t="s">
        <v>125</v>
      </c>
      <c r="C315" s="5" t="s">
        <v>17</v>
      </c>
      <c r="D315" s="5">
        <v>8</v>
      </c>
      <c r="E315" s="8"/>
      <c r="F315" s="18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</row>
    <row r="316" spans="1:24" x14ac:dyDescent="0.3">
      <c r="A316" s="5">
        <f t="shared" si="6"/>
        <v>80</v>
      </c>
      <c r="B316" s="24" t="s">
        <v>126</v>
      </c>
      <c r="C316" s="5" t="s">
        <v>17</v>
      </c>
      <c r="D316" s="5">
        <v>8</v>
      </c>
      <c r="E316" s="8"/>
      <c r="F316" s="18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</row>
    <row r="317" spans="1:24" x14ac:dyDescent="0.3">
      <c r="A317" s="5"/>
      <c r="B317" s="30" t="s">
        <v>573</v>
      </c>
      <c r="C317" s="5"/>
      <c r="D317" s="5"/>
      <c r="E317" s="8"/>
      <c r="F317" s="29">
        <f>F274+F277+F280+F283+F288+F290+F293+F296+F299+F301+F306+F315</f>
        <v>0</v>
      </c>
      <c r="G317" s="16"/>
      <c r="H317" s="16"/>
      <c r="I317" s="16"/>
      <c r="J317" s="16"/>
    </row>
    <row r="318" spans="1:24" x14ac:dyDescent="0.3">
      <c r="A318" s="5"/>
      <c r="B318" s="30" t="s">
        <v>594</v>
      </c>
      <c r="C318" s="5"/>
      <c r="D318" s="5"/>
      <c r="E318" s="8"/>
      <c r="F318" s="29">
        <f>SUM(F274:F316)-F317</f>
        <v>0</v>
      </c>
      <c r="G318" s="16"/>
      <c r="H318" s="16"/>
      <c r="I318" s="16"/>
      <c r="J318" s="16"/>
    </row>
    <row r="319" spans="1:24" x14ac:dyDescent="0.3">
      <c r="A319" s="5"/>
      <c r="B319" s="30"/>
      <c r="C319" s="5"/>
      <c r="D319" s="5"/>
      <c r="E319" s="8"/>
      <c r="F319" s="29"/>
      <c r="G319" s="16"/>
      <c r="H319" s="16"/>
      <c r="I319" s="16"/>
      <c r="J319" s="16"/>
    </row>
    <row r="320" spans="1:24" s="20" customFormat="1" x14ac:dyDescent="0.3">
      <c r="A320" s="38" t="s">
        <v>597</v>
      </c>
      <c r="B320" s="39"/>
      <c r="C320" s="39"/>
      <c r="D320" s="39"/>
      <c r="E320" s="39"/>
      <c r="F320" s="33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</row>
    <row r="321" spans="1:24" ht="41.4" x14ac:dyDescent="0.3">
      <c r="A321" s="5">
        <f>A316+1</f>
        <v>81</v>
      </c>
      <c r="B321" s="9" t="s">
        <v>88</v>
      </c>
      <c r="C321" s="5" t="s">
        <v>15</v>
      </c>
      <c r="D321" s="5">
        <v>29</v>
      </c>
      <c r="E321" s="8"/>
      <c r="F321" s="18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</row>
    <row r="322" spans="1:24" x14ac:dyDescent="0.3">
      <c r="A322" s="5">
        <f t="shared" si="6"/>
        <v>82</v>
      </c>
      <c r="B322" s="24" t="s">
        <v>90</v>
      </c>
      <c r="C322" s="5" t="s">
        <v>12</v>
      </c>
      <c r="D322" s="5">
        <v>3</v>
      </c>
      <c r="E322" s="8"/>
      <c r="F322" s="18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</row>
    <row r="323" spans="1:24" x14ac:dyDescent="0.3">
      <c r="A323" s="5">
        <f t="shared" si="6"/>
        <v>83</v>
      </c>
      <c r="B323" s="24" t="s">
        <v>89</v>
      </c>
      <c r="C323" s="5" t="s">
        <v>15</v>
      </c>
      <c r="D323" s="5">
        <v>29.58</v>
      </c>
      <c r="E323" s="8"/>
      <c r="F323" s="18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</row>
    <row r="324" spans="1:24" ht="41.4" x14ac:dyDescent="0.3">
      <c r="A324" s="5">
        <f t="shared" si="6"/>
        <v>84</v>
      </c>
      <c r="B324" s="9" t="s">
        <v>91</v>
      </c>
      <c r="C324" s="5" t="s">
        <v>15</v>
      </c>
      <c r="D324" s="5">
        <v>4</v>
      </c>
      <c r="E324" s="8"/>
      <c r="F324" s="1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</row>
    <row r="325" spans="1:24" x14ac:dyDescent="0.3">
      <c r="A325" s="5">
        <f t="shared" si="6"/>
        <v>85</v>
      </c>
      <c r="B325" s="24" t="s">
        <v>127</v>
      </c>
      <c r="C325" s="5" t="s">
        <v>12</v>
      </c>
      <c r="D325" s="5">
        <v>0.3</v>
      </c>
      <c r="E325" s="8"/>
      <c r="F325" s="18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</row>
    <row r="326" spans="1:24" x14ac:dyDescent="0.3">
      <c r="A326" s="5">
        <f t="shared" si="6"/>
        <v>86</v>
      </c>
      <c r="B326" s="24" t="s">
        <v>92</v>
      </c>
      <c r="C326" s="5" t="s">
        <v>15</v>
      </c>
      <c r="D326" s="5">
        <v>4.08</v>
      </c>
      <c r="E326" s="8"/>
      <c r="F326" s="18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</row>
    <row r="327" spans="1:24" ht="41.4" x14ac:dyDescent="0.3">
      <c r="A327" s="5">
        <f t="shared" si="6"/>
        <v>87</v>
      </c>
      <c r="B327" s="9" t="s">
        <v>93</v>
      </c>
      <c r="C327" s="5" t="s">
        <v>15</v>
      </c>
      <c r="D327" s="5">
        <v>7</v>
      </c>
      <c r="E327" s="8"/>
      <c r="F327" s="18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</row>
    <row r="328" spans="1:24" x14ac:dyDescent="0.3">
      <c r="A328" s="5">
        <f t="shared" si="6"/>
        <v>88</v>
      </c>
      <c r="B328" s="24" t="s">
        <v>94</v>
      </c>
      <c r="C328" s="5" t="s">
        <v>15</v>
      </c>
      <c r="D328" s="5">
        <v>7.14</v>
      </c>
      <c r="E328" s="8"/>
      <c r="F328" s="1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</row>
    <row r="329" spans="1:24" x14ac:dyDescent="0.3">
      <c r="A329" s="5">
        <f t="shared" si="6"/>
        <v>89</v>
      </c>
      <c r="B329" s="24" t="s">
        <v>90</v>
      </c>
      <c r="C329" s="5" t="s">
        <v>12</v>
      </c>
      <c r="D329" s="5">
        <v>0.6</v>
      </c>
      <c r="E329" s="8"/>
      <c r="F329" s="18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</row>
    <row r="330" spans="1:24" ht="27.6" x14ac:dyDescent="0.3">
      <c r="A330" s="5">
        <f t="shared" si="6"/>
        <v>90</v>
      </c>
      <c r="B330" s="9" t="s">
        <v>95</v>
      </c>
      <c r="C330" s="5" t="s">
        <v>15</v>
      </c>
      <c r="D330" s="5">
        <v>5</v>
      </c>
      <c r="E330" s="8"/>
      <c r="F330" s="18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</row>
    <row r="331" spans="1:24" x14ac:dyDescent="0.3">
      <c r="A331" s="5">
        <f t="shared" si="6"/>
        <v>91</v>
      </c>
      <c r="B331" s="24" t="s">
        <v>96</v>
      </c>
      <c r="C331" s="5" t="s">
        <v>15</v>
      </c>
      <c r="D331" s="5">
        <v>5</v>
      </c>
      <c r="E331" s="8"/>
      <c r="F331" s="18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</row>
    <row r="332" spans="1:24" x14ac:dyDescent="0.3">
      <c r="A332" s="5">
        <f t="shared" si="6"/>
        <v>92</v>
      </c>
      <c r="B332" s="24" t="s">
        <v>97</v>
      </c>
      <c r="C332" s="5" t="s">
        <v>17</v>
      </c>
      <c r="D332" s="5">
        <v>1</v>
      </c>
      <c r="E332" s="8"/>
      <c r="F332" s="18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</row>
    <row r="333" spans="1:24" x14ac:dyDescent="0.3">
      <c r="A333" s="5">
        <f t="shared" si="6"/>
        <v>93</v>
      </c>
      <c r="B333" s="24" t="s">
        <v>98</v>
      </c>
      <c r="C333" s="5" t="s">
        <v>17</v>
      </c>
      <c r="D333" s="5">
        <v>1</v>
      </c>
      <c r="E333" s="8"/>
      <c r="F333" s="18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</row>
    <row r="334" spans="1:24" x14ac:dyDescent="0.3">
      <c r="A334" s="5">
        <f t="shared" si="6"/>
        <v>94</v>
      </c>
      <c r="B334" s="24" t="s">
        <v>99</v>
      </c>
      <c r="C334" s="5" t="s">
        <v>17</v>
      </c>
      <c r="D334" s="5">
        <v>16</v>
      </c>
      <c r="E334" s="8"/>
      <c r="F334" s="18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</row>
    <row r="335" spans="1:24" x14ac:dyDescent="0.3">
      <c r="A335" s="5">
        <f t="shared" si="6"/>
        <v>95</v>
      </c>
      <c r="B335" s="9" t="s">
        <v>100</v>
      </c>
      <c r="C335" s="5" t="s">
        <v>17</v>
      </c>
      <c r="D335" s="5">
        <v>1</v>
      </c>
      <c r="E335" s="8"/>
      <c r="F335" s="18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</row>
    <row r="336" spans="1:24" x14ac:dyDescent="0.3">
      <c r="A336" s="5">
        <f t="shared" si="6"/>
        <v>96</v>
      </c>
      <c r="B336" s="24" t="s">
        <v>120</v>
      </c>
      <c r="C336" s="5" t="s">
        <v>17</v>
      </c>
      <c r="D336" s="5">
        <v>1</v>
      </c>
      <c r="E336" s="8"/>
      <c r="F336" s="18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</row>
    <row r="337" spans="1:24" ht="41.4" x14ac:dyDescent="0.3">
      <c r="A337" s="5">
        <f t="shared" si="6"/>
        <v>97</v>
      </c>
      <c r="B337" s="9" t="s">
        <v>88</v>
      </c>
      <c r="C337" s="5" t="s">
        <v>15</v>
      </c>
      <c r="D337" s="5">
        <v>9</v>
      </c>
      <c r="E337" s="8"/>
      <c r="F337" s="18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</row>
    <row r="338" spans="1:24" x14ac:dyDescent="0.3">
      <c r="A338" s="5">
        <f t="shared" si="6"/>
        <v>98</v>
      </c>
      <c r="B338" s="24" t="s">
        <v>90</v>
      </c>
      <c r="C338" s="5" t="s">
        <v>12</v>
      </c>
      <c r="D338" s="5">
        <v>0.9</v>
      </c>
      <c r="E338" s="8"/>
      <c r="F338" s="18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</row>
    <row r="339" spans="1:24" x14ac:dyDescent="0.3">
      <c r="A339" s="5">
        <f t="shared" si="6"/>
        <v>99</v>
      </c>
      <c r="B339" s="24" t="s">
        <v>89</v>
      </c>
      <c r="C339" s="5" t="s">
        <v>15</v>
      </c>
      <c r="D339" s="5">
        <v>9.18</v>
      </c>
      <c r="E339" s="8"/>
      <c r="F339" s="18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</row>
    <row r="340" spans="1:24" ht="27.6" x14ac:dyDescent="0.3">
      <c r="A340" s="5">
        <f t="shared" si="6"/>
        <v>100</v>
      </c>
      <c r="B340" s="9" t="s">
        <v>102</v>
      </c>
      <c r="C340" s="5" t="s">
        <v>17</v>
      </c>
      <c r="D340" s="5">
        <v>2</v>
      </c>
      <c r="E340" s="8"/>
      <c r="F340" s="18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</row>
    <row r="341" spans="1:24" x14ac:dyDescent="0.3">
      <c r="A341" s="5">
        <f t="shared" si="6"/>
        <v>101</v>
      </c>
      <c r="B341" s="24" t="s">
        <v>103</v>
      </c>
      <c r="C341" s="5" t="s">
        <v>17</v>
      </c>
      <c r="D341" s="5">
        <v>1</v>
      </c>
      <c r="E341" s="8"/>
      <c r="F341" s="18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</row>
    <row r="342" spans="1:24" x14ac:dyDescent="0.3">
      <c r="A342" s="5">
        <f t="shared" si="6"/>
        <v>102</v>
      </c>
      <c r="B342" s="24" t="s">
        <v>121</v>
      </c>
      <c r="C342" s="5" t="s">
        <v>17</v>
      </c>
      <c r="D342" s="5">
        <v>1</v>
      </c>
      <c r="E342" s="8"/>
      <c r="F342" s="18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</row>
    <row r="343" spans="1:24" x14ac:dyDescent="0.3">
      <c r="A343" s="5">
        <f t="shared" si="6"/>
        <v>103</v>
      </c>
      <c r="B343" s="24" t="s">
        <v>99</v>
      </c>
      <c r="C343" s="5" t="s">
        <v>17</v>
      </c>
      <c r="D343" s="5">
        <v>9</v>
      </c>
      <c r="E343" s="8"/>
      <c r="F343" s="18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</row>
    <row r="344" spans="1:24" ht="27.6" x14ac:dyDescent="0.3">
      <c r="A344" s="5">
        <f t="shared" si="6"/>
        <v>104</v>
      </c>
      <c r="B344" s="9" t="s">
        <v>105</v>
      </c>
      <c r="C344" s="5" t="s">
        <v>15</v>
      </c>
      <c r="D344" s="5">
        <v>47</v>
      </c>
      <c r="E344" s="8"/>
      <c r="F344" s="18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</row>
    <row r="345" spans="1:24" x14ac:dyDescent="0.3">
      <c r="A345" s="5">
        <f t="shared" si="6"/>
        <v>105</v>
      </c>
      <c r="B345" s="24" t="s">
        <v>106</v>
      </c>
      <c r="C345" s="5" t="s">
        <v>15</v>
      </c>
      <c r="D345" s="5">
        <v>47.94</v>
      </c>
      <c r="E345" s="8"/>
      <c r="F345" s="18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</row>
    <row r="346" spans="1:24" ht="27.6" x14ac:dyDescent="0.3">
      <c r="A346" s="5">
        <f t="shared" si="6"/>
        <v>106</v>
      </c>
      <c r="B346" s="9" t="s">
        <v>107</v>
      </c>
      <c r="C346" s="5" t="s">
        <v>15</v>
      </c>
      <c r="D346" s="5">
        <v>10</v>
      </c>
      <c r="E346" s="8"/>
      <c r="F346" s="18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</row>
    <row r="347" spans="1:24" x14ac:dyDescent="0.3">
      <c r="A347" s="5">
        <f t="shared" si="6"/>
        <v>107</v>
      </c>
      <c r="B347" s="24" t="s">
        <v>108</v>
      </c>
      <c r="C347" s="5" t="s">
        <v>15</v>
      </c>
      <c r="D347" s="5">
        <v>10.199999999999999</v>
      </c>
      <c r="E347" s="8"/>
      <c r="F347" s="18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</row>
    <row r="348" spans="1:24" x14ac:dyDescent="0.3">
      <c r="A348" s="5">
        <f t="shared" si="6"/>
        <v>108</v>
      </c>
      <c r="B348" s="24" t="s">
        <v>109</v>
      </c>
      <c r="C348" s="5" t="s">
        <v>17</v>
      </c>
      <c r="D348" s="5">
        <v>2</v>
      </c>
      <c r="E348" s="8"/>
      <c r="F348" s="18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</row>
    <row r="349" spans="1:24" x14ac:dyDescent="0.3">
      <c r="A349" s="5">
        <f t="shared" si="6"/>
        <v>109</v>
      </c>
      <c r="B349" s="24" t="s">
        <v>110</v>
      </c>
      <c r="C349" s="5" t="s">
        <v>17</v>
      </c>
      <c r="D349" s="5">
        <v>7</v>
      </c>
      <c r="E349" s="8"/>
      <c r="F349" s="18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</row>
    <row r="350" spans="1:24" ht="27.6" x14ac:dyDescent="0.3">
      <c r="A350" s="5">
        <f t="shared" si="6"/>
        <v>110</v>
      </c>
      <c r="B350" s="9" t="s">
        <v>111</v>
      </c>
      <c r="C350" s="5" t="s">
        <v>17</v>
      </c>
      <c r="D350" s="5">
        <v>7</v>
      </c>
      <c r="E350" s="8"/>
      <c r="F350" s="18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</row>
    <row r="351" spans="1:24" x14ac:dyDescent="0.3">
      <c r="A351" s="5">
        <f t="shared" si="6"/>
        <v>111</v>
      </c>
      <c r="B351" s="24" t="s">
        <v>112</v>
      </c>
      <c r="C351" s="5" t="s">
        <v>17</v>
      </c>
      <c r="D351" s="5">
        <v>7</v>
      </c>
      <c r="E351" s="8"/>
      <c r="F351" s="18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</row>
    <row r="352" spans="1:24" x14ac:dyDescent="0.3">
      <c r="A352" s="5">
        <f t="shared" si="6"/>
        <v>112</v>
      </c>
      <c r="B352" s="24" t="s">
        <v>113</v>
      </c>
      <c r="C352" s="5" t="s">
        <v>17</v>
      </c>
      <c r="D352" s="5">
        <v>7</v>
      </c>
      <c r="E352" s="8"/>
      <c r="F352" s="18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</row>
    <row r="353" spans="1:24" x14ac:dyDescent="0.3">
      <c r="A353" s="5">
        <f t="shared" si="6"/>
        <v>113</v>
      </c>
      <c r="B353" s="24" t="s">
        <v>114</v>
      </c>
      <c r="C353" s="5" t="s">
        <v>17</v>
      </c>
      <c r="D353" s="5">
        <v>7</v>
      </c>
      <c r="E353" s="8"/>
      <c r="F353" s="18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</row>
    <row r="354" spans="1:24" x14ac:dyDescent="0.3">
      <c r="A354" s="5">
        <f t="shared" si="6"/>
        <v>114</v>
      </c>
      <c r="B354" s="24" t="s">
        <v>115</v>
      </c>
      <c r="C354" s="5" t="s">
        <v>17</v>
      </c>
      <c r="D354" s="5">
        <v>7</v>
      </c>
      <c r="E354" s="8"/>
      <c r="F354" s="18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</row>
    <row r="355" spans="1:24" x14ac:dyDescent="0.3">
      <c r="A355" s="5">
        <f t="shared" si="6"/>
        <v>115</v>
      </c>
      <c r="B355" s="9" t="s">
        <v>116</v>
      </c>
      <c r="C355" s="5" t="s">
        <v>17</v>
      </c>
      <c r="D355" s="5">
        <v>7</v>
      </c>
      <c r="E355" s="8"/>
      <c r="F355" s="18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</row>
    <row r="356" spans="1:24" x14ac:dyDescent="0.3">
      <c r="A356" s="5">
        <f t="shared" si="6"/>
        <v>116</v>
      </c>
      <c r="B356" s="24" t="s">
        <v>117</v>
      </c>
      <c r="C356" s="5" t="s">
        <v>17</v>
      </c>
      <c r="D356" s="5">
        <v>7</v>
      </c>
      <c r="E356" s="8"/>
      <c r="F356" s="18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</row>
    <row r="357" spans="1:24" x14ac:dyDescent="0.3">
      <c r="A357" s="5">
        <f t="shared" si="6"/>
        <v>117</v>
      </c>
      <c r="B357" s="24" t="s">
        <v>118</v>
      </c>
      <c r="C357" s="5" t="s">
        <v>17</v>
      </c>
      <c r="D357" s="5">
        <v>7</v>
      </c>
      <c r="E357" s="8"/>
      <c r="F357" s="18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</row>
    <row r="358" spans="1:24" x14ac:dyDescent="0.3">
      <c r="A358" s="5">
        <f t="shared" si="6"/>
        <v>118</v>
      </c>
      <c r="B358" s="24" t="s">
        <v>119</v>
      </c>
      <c r="C358" s="5" t="s">
        <v>17</v>
      </c>
      <c r="D358" s="5">
        <v>7</v>
      </c>
      <c r="E358" s="8"/>
      <c r="F358" s="18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</row>
    <row r="359" spans="1:24" x14ac:dyDescent="0.3">
      <c r="A359" s="5"/>
      <c r="B359" s="30" t="s">
        <v>573</v>
      </c>
      <c r="C359" s="5"/>
      <c r="D359" s="5"/>
      <c r="E359" s="8"/>
      <c r="F359" s="29">
        <f>F321+F324+F327+F330+F335+F337+F340+F344+F346+F350+F355</f>
        <v>0</v>
      </c>
      <c r="G359" s="16"/>
      <c r="H359" s="16"/>
      <c r="I359" s="16"/>
      <c r="J359" s="16"/>
    </row>
    <row r="360" spans="1:24" x14ac:dyDescent="0.3">
      <c r="A360" s="5"/>
      <c r="B360" s="30" t="s">
        <v>594</v>
      </c>
      <c r="C360" s="5"/>
      <c r="D360" s="5"/>
      <c r="E360" s="8"/>
      <c r="F360" s="29">
        <f>SUM(F321:F358)-F359</f>
        <v>0</v>
      </c>
      <c r="G360" s="16"/>
      <c r="H360" s="16"/>
      <c r="I360" s="16"/>
      <c r="J360" s="16"/>
    </row>
    <row r="361" spans="1:24" x14ac:dyDescent="0.3">
      <c r="A361" s="5"/>
      <c r="B361" s="30"/>
      <c r="C361" s="5"/>
      <c r="D361" s="5"/>
      <c r="E361" s="8"/>
      <c r="F361" s="29"/>
      <c r="G361" s="16"/>
      <c r="H361" s="16"/>
      <c r="I361" s="16"/>
      <c r="J361" s="16"/>
    </row>
    <row r="362" spans="1:24" s="20" customFormat="1" x14ac:dyDescent="0.3">
      <c r="A362" s="38" t="s">
        <v>598</v>
      </c>
      <c r="B362" s="39"/>
      <c r="C362" s="39"/>
      <c r="D362" s="39"/>
      <c r="E362" s="39"/>
      <c r="F362" s="33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</row>
    <row r="363" spans="1:24" x14ac:dyDescent="0.3">
      <c r="A363" s="5">
        <v>1</v>
      </c>
      <c r="B363" s="9" t="s">
        <v>130</v>
      </c>
      <c r="C363" s="5" t="s">
        <v>129</v>
      </c>
      <c r="D363" s="5">
        <v>26.3</v>
      </c>
      <c r="E363" s="8"/>
      <c r="F363" s="18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</row>
    <row r="364" spans="1:24" x14ac:dyDescent="0.3">
      <c r="A364" s="5">
        <f>A363+1</f>
        <v>2</v>
      </c>
      <c r="B364" s="24" t="s">
        <v>131</v>
      </c>
      <c r="C364" s="5" t="s">
        <v>138</v>
      </c>
      <c r="D364" s="5">
        <v>263</v>
      </c>
      <c r="E364" s="8"/>
      <c r="F364" s="18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</row>
    <row r="365" spans="1:24" ht="27.6" x14ac:dyDescent="0.3">
      <c r="A365" s="5">
        <f t="shared" ref="A365:A428" si="7">A364+1</f>
        <v>3</v>
      </c>
      <c r="B365" s="9" t="s">
        <v>132</v>
      </c>
      <c r="C365" s="5" t="s">
        <v>13</v>
      </c>
      <c r="D365" s="5">
        <v>1</v>
      </c>
      <c r="E365" s="8"/>
      <c r="F365" s="18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</row>
    <row r="366" spans="1:24" ht="27.6" x14ac:dyDescent="0.3">
      <c r="A366" s="5">
        <f t="shared" si="7"/>
        <v>4</v>
      </c>
      <c r="B366" s="24" t="s">
        <v>133</v>
      </c>
      <c r="C366" s="5" t="s">
        <v>13</v>
      </c>
      <c r="D366" s="5">
        <v>34</v>
      </c>
      <c r="E366" s="8"/>
      <c r="F366" s="18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</row>
    <row r="367" spans="1:24" ht="27.6" x14ac:dyDescent="0.3">
      <c r="A367" s="5">
        <f t="shared" si="7"/>
        <v>5</v>
      </c>
      <c r="B367" s="24" t="s">
        <v>134</v>
      </c>
      <c r="C367" s="5" t="s">
        <v>13</v>
      </c>
      <c r="D367" s="5">
        <v>34</v>
      </c>
      <c r="E367" s="8"/>
      <c r="F367" s="18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</row>
    <row r="368" spans="1:24" ht="27.6" x14ac:dyDescent="0.3">
      <c r="A368" s="5">
        <f t="shared" si="7"/>
        <v>6</v>
      </c>
      <c r="B368" s="24" t="s">
        <v>135</v>
      </c>
      <c r="C368" s="5" t="s">
        <v>13</v>
      </c>
      <c r="D368" s="5">
        <v>34</v>
      </c>
      <c r="E368" s="8"/>
      <c r="F368" s="18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</row>
    <row r="369" spans="1:24" x14ac:dyDescent="0.3">
      <c r="A369" s="5">
        <f t="shared" si="7"/>
        <v>7</v>
      </c>
      <c r="B369" s="24" t="s">
        <v>136</v>
      </c>
      <c r="C369" s="5" t="s">
        <v>13</v>
      </c>
      <c r="D369" s="5">
        <v>34</v>
      </c>
      <c r="E369" s="8"/>
      <c r="F369" s="18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</row>
    <row r="370" spans="1:24" ht="27.6" x14ac:dyDescent="0.3">
      <c r="A370" s="5">
        <f t="shared" si="7"/>
        <v>8</v>
      </c>
      <c r="B370" s="9" t="s">
        <v>137</v>
      </c>
      <c r="C370" s="5" t="s">
        <v>15</v>
      </c>
      <c r="D370" s="5">
        <v>101</v>
      </c>
      <c r="E370" s="8"/>
      <c r="F370" s="18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</row>
    <row r="371" spans="1:24" x14ac:dyDescent="0.3">
      <c r="A371" s="5">
        <f t="shared" si="7"/>
        <v>9</v>
      </c>
      <c r="B371" s="24" t="s">
        <v>90</v>
      </c>
      <c r="C371" s="5" t="s">
        <v>12</v>
      </c>
      <c r="D371" s="5">
        <v>11.1</v>
      </c>
      <c r="E371" s="8"/>
      <c r="F371" s="18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</row>
    <row r="372" spans="1:24" x14ac:dyDescent="0.3">
      <c r="A372" s="5">
        <f t="shared" si="7"/>
        <v>10</v>
      </c>
      <c r="B372" s="24" t="s">
        <v>139</v>
      </c>
      <c r="C372" s="5" t="s">
        <v>15</v>
      </c>
      <c r="D372" s="5">
        <v>103.02</v>
      </c>
      <c r="E372" s="8"/>
      <c r="F372" s="18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</row>
    <row r="373" spans="1:24" ht="41.4" x14ac:dyDescent="0.3">
      <c r="A373" s="5">
        <f t="shared" si="7"/>
        <v>11</v>
      </c>
      <c r="B373" s="9" t="s">
        <v>91</v>
      </c>
      <c r="C373" s="5" t="s">
        <v>15</v>
      </c>
      <c r="D373" s="5">
        <v>274</v>
      </c>
      <c r="E373" s="8"/>
      <c r="F373" s="18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</row>
    <row r="374" spans="1:24" x14ac:dyDescent="0.3">
      <c r="A374" s="5">
        <f t="shared" si="7"/>
        <v>12</v>
      </c>
      <c r="B374" s="24" t="s">
        <v>140</v>
      </c>
      <c r="C374" s="5" t="s">
        <v>15</v>
      </c>
      <c r="D374" s="5">
        <v>279.48</v>
      </c>
      <c r="E374" s="8"/>
      <c r="F374" s="18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</row>
    <row r="375" spans="1:24" x14ac:dyDescent="0.3">
      <c r="A375" s="5">
        <f t="shared" si="7"/>
        <v>13</v>
      </c>
      <c r="B375" s="24" t="s">
        <v>90</v>
      </c>
      <c r="C375" s="5" t="s">
        <v>12</v>
      </c>
      <c r="D375" s="5">
        <v>27.6</v>
      </c>
      <c r="E375" s="8"/>
      <c r="F375" s="18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</row>
    <row r="376" spans="1:24" ht="41.4" x14ac:dyDescent="0.3">
      <c r="A376" s="5">
        <f t="shared" si="7"/>
        <v>14</v>
      </c>
      <c r="B376" s="9" t="s">
        <v>93</v>
      </c>
      <c r="C376" s="5" t="s">
        <v>15</v>
      </c>
      <c r="D376" s="5">
        <v>21</v>
      </c>
      <c r="E376" s="8"/>
      <c r="F376" s="18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</row>
    <row r="377" spans="1:24" x14ac:dyDescent="0.3">
      <c r="A377" s="5">
        <f t="shared" si="7"/>
        <v>15</v>
      </c>
      <c r="B377" s="24" t="s">
        <v>141</v>
      </c>
      <c r="C377" s="5" t="s">
        <v>15</v>
      </c>
      <c r="D377" s="5">
        <v>21.42</v>
      </c>
      <c r="E377" s="8"/>
      <c r="F377" s="18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</row>
    <row r="378" spans="1:24" x14ac:dyDescent="0.3">
      <c r="A378" s="5">
        <f t="shared" si="7"/>
        <v>16</v>
      </c>
      <c r="B378" s="24" t="s">
        <v>90</v>
      </c>
      <c r="C378" s="5" t="s">
        <v>12</v>
      </c>
      <c r="D378" s="5">
        <v>2.1</v>
      </c>
      <c r="E378" s="8"/>
      <c r="F378" s="18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</row>
    <row r="379" spans="1:24" x14ac:dyDescent="0.3">
      <c r="A379" s="5">
        <f t="shared" si="7"/>
        <v>17</v>
      </c>
      <c r="B379" s="24" t="s">
        <v>142</v>
      </c>
      <c r="C379" s="5" t="s">
        <v>13</v>
      </c>
      <c r="D379" s="5">
        <v>1</v>
      </c>
      <c r="E379" s="8"/>
      <c r="F379" s="18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</row>
    <row r="380" spans="1:24" x14ac:dyDescent="0.3">
      <c r="A380" s="5">
        <f t="shared" si="7"/>
        <v>18</v>
      </c>
      <c r="B380" s="24" t="s">
        <v>143</v>
      </c>
      <c r="C380" s="5" t="s">
        <v>13</v>
      </c>
      <c r="D380" s="5">
        <v>1</v>
      </c>
      <c r="E380" s="8"/>
      <c r="F380" s="18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</row>
    <row r="381" spans="1:24" x14ac:dyDescent="0.3">
      <c r="A381" s="5">
        <f t="shared" si="7"/>
        <v>19</v>
      </c>
      <c r="B381" s="24" t="s">
        <v>144</v>
      </c>
      <c r="C381" s="5" t="s">
        <v>13</v>
      </c>
      <c r="D381" s="5">
        <v>3</v>
      </c>
      <c r="E381" s="8"/>
      <c r="F381" s="18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</row>
    <row r="382" spans="1:24" x14ac:dyDescent="0.3">
      <c r="A382" s="5">
        <f t="shared" si="7"/>
        <v>20</v>
      </c>
      <c r="B382" s="24" t="s">
        <v>145</v>
      </c>
      <c r="C382" s="5" t="s">
        <v>13</v>
      </c>
      <c r="D382" s="5">
        <v>3</v>
      </c>
      <c r="E382" s="8"/>
      <c r="F382" s="18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</row>
    <row r="383" spans="1:24" x14ac:dyDescent="0.3">
      <c r="A383" s="5">
        <f t="shared" si="7"/>
        <v>21</v>
      </c>
      <c r="B383" s="24" t="s">
        <v>146</v>
      </c>
      <c r="C383" s="5" t="s">
        <v>13</v>
      </c>
      <c r="D383" s="5">
        <v>2</v>
      </c>
      <c r="E383" s="8"/>
      <c r="F383" s="18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</row>
    <row r="384" spans="1:24" x14ac:dyDescent="0.3">
      <c r="A384" s="5">
        <f t="shared" si="7"/>
        <v>22</v>
      </c>
      <c r="B384" s="24" t="s">
        <v>147</v>
      </c>
      <c r="C384" s="5" t="s">
        <v>13</v>
      </c>
      <c r="D384" s="5">
        <v>3</v>
      </c>
      <c r="E384" s="8"/>
      <c r="F384" s="18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</row>
    <row r="385" spans="1:24" x14ac:dyDescent="0.3">
      <c r="A385" s="5">
        <f t="shared" si="7"/>
        <v>23</v>
      </c>
      <c r="B385" s="24" t="s">
        <v>148</v>
      </c>
      <c r="C385" s="5" t="s">
        <v>13</v>
      </c>
      <c r="D385" s="5">
        <v>6</v>
      </c>
      <c r="E385" s="8"/>
      <c r="F385" s="18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</row>
    <row r="386" spans="1:24" x14ac:dyDescent="0.3">
      <c r="A386" s="5">
        <f t="shared" si="7"/>
        <v>24</v>
      </c>
      <c r="B386" s="24" t="s">
        <v>149</v>
      </c>
      <c r="C386" s="5" t="s">
        <v>13</v>
      </c>
      <c r="D386" s="5">
        <v>6</v>
      </c>
      <c r="E386" s="8"/>
      <c r="F386" s="18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</row>
    <row r="387" spans="1:24" x14ac:dyDescent="0.3">
      <c r="A387" s="5">
        <f t="shared" si="7"/>
        <v>25</v>
      </c>
      <c r="B387" s="24" t="s">
        <v>150</v>
      </c>
      <c r="C387" s="5" t="s">
        <v>13</v>
      </c>
      <c r="D387" s="5">
        <v>2</v>
      </c>
      <c r="E387" s="8"/>
      <c r="F387" s="18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</row>
    <row r="388" spans="1:24" x14ac:dyDescent="0.3">
      <c r="A388" s="5">
        <f t="shared" si="7"/>
        <v>26</v>
      </c>
      <c r="B388" s="9" t="s">
        <v>151</v>
      </c>
      <c r="C388" s="5" t="s">
        <v>13</v>
      </c>
      <c r="D388" s="5">
        <v>0.7</v>
      </c>
      <c r="E388" s="8"/>
      <c r="F388" s="18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</row>
    <row r="389" spans="1:24" x14ac:dyDescent="0.3">
      <c r="A389" s="5">
        <f t="shared" si="7"/>
        <v>27</v>
      </c>
      <c r="B389" s="24" t="s">
        <v>152</v>
      </c>
      <c r="C389" s="5" t="s">
        <v>13</v>
      </c>
      <c r="D389" s="5">
        <v>1</v>
      </c>
      <c r="E389" s="8"/>
      <c r="F389" s="18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</row>
    <row r="390" spans="1:24" ht="27.6" x14ac:dyDescent="0.3">
      <c r="A390" s="5">
        <f t="shared" si="7"/>
        <v>28</v>
      </c>
      <c r="B390" s="9" t="s">
        <v>153</v>
      </c>
      <c r="C390" s="5" t="s">
        <v>15</v>
      </c>
      <c r="D390" s="5">
        <v>400</v>
      </c>
      <c r="E390" s="8"/>
      <c r="F390" s="18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</row>
    <row r="391" spans="1:24" x14ac:dyDescent="0.3">
      <c r="A391" s="5">
        <f t="shared" si="7"/>
        <v>29</v>
      </c>
      <c r="B391" s="24" t="s">
        <v>154</v>
      </c>
      <c r="C391" s="5" t="s">
        <v>15</v>
      </c>
      <c r="D391" s="5">
        <v>408</v>
      </c>
      <c r="E391" s="8"/>
      <c r="F391" s="18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</row>
    <row r="392" spans="1:24" x14ac:dyDescent="0.3">
      <c r="A392" s="5">
        <f t="shared" si="7"/>
        <v>30</v>
      </c>
      <c r="B392" s="9" t="s">
        <v>130</v>
      </c>
      <c r="C392" s="5" t="s">
        <v>129</v>
      </c>
      <c r="D392" s="5">
        <v>18.600000000000001</v>
      </c>
      <c r="E392" s="8"/>
      <c r="F392" s="18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</row>
    <row r="393" spans="1:24" x14ac:dyDescent="0.3">
      <c r="A393" s="5">
        <f t="shared" si="7"/>
        <v>31</v>
      </c>
      <c r="B393" s="24" t="s">
        <v>131</v>
      </c>
      <c r="C393" s="5" t="s">
        <v>138</v>
      </c>
      <c r="D393" s="5">
        <v>186</v>
      </c>
      <c r="E393" s="8"/>
      <c r="F393" s="18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</row>
    <row r="394" spans="1:24" ht="27.6" x14ac:dyDescent="0.3">
      <c r="A394" s="5">
        <f t="shared" si="7"/>
        <v>32</v>
      </c>
      <c r="B394" s="24" t="s">
        <v>155</v>
      </c>
      <c r="C394" s="5" t="s">
        <v>13</v>
      </c>
      <c r="D394" s="5">
        <v>26</v>
      </c>
      <c r="E394" s="8"/>
      <c r="F394" s="18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</row>
    <row r="395" spans="1:24" ht="27.6" x14ac:dyDescent="0.3">
      <c r="A395" s="5">
        <f t="shared" si="7"/>
        <v>33</v>
      </c>
      <c r="B395" s="24" t="s">
        <v>156</v>
      </c>
      <c r="C395" s="5" t="s">
        <v>13</v>
      </c>
      <c r="D395" s="5">
        <v>26</v>
      </c>
      <c r="E395" s="8"/>
      <c r="F395" s="18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</row>
    <row r="396" spans="1:24" ht="27.6" x14ac:dyDescent="0.3">
      <c r="A396" s="5">
        <f t="shared" si="7"/>
        <v>34</v>
      </c>
      <c r="B396" s="24" t="s">
        <v>157</v>
      </c>
      <c r="C396" s="5" t="s">
        <v>13</v>
      </c>
      <c r="D396" s="5">
        <v>26</v>
      </c>
      <c r="E396" s="8"/>
      <c r="F396" s="18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</row>
    <row r="397" spans="1:24" x14ac:dyDescent="0.3">
      <c r="A397" s="5">
        <f t="shared" si="7"/>
        <v>35</v>
      </c>
      <c r="B397" s="24" t="s">
        <v>158</v>
      </c>
      <c r="C397" s="5" t="s">
        <v>13</v>
      </c>
      <c r="D397" s="5">
        <v>26</v>
      </c>
      <c r="E397" s="8"/>
      <c r="F397" s="18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</row>
    <row r="398" spans="1:24" x14ac:dyDescent="0.3">
      <c r="A398" s="5">
        <f t="shared" si="7"/>
        <v>36</v>
      </c>
      <c r="B398" s="24" t="s">
        <v>159</v>
      </c>
      <c r="C398" s="5" t="s">
        <v>13</v>
      </c>
      <c r="D398" s="5">
        <v>26</v>
      </c>
      <c r="E398" s="8"/>
      <c r="F398" s="18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</row>
    <row r="399" spans="1:24" ht="41.4" x14ac:dyDescent="0.3">
      <c r="A399" s="5">
        <f t="shared" si="7"/>
        <v>37</v>
      </c>
      <c r="B399" s="9" t="s">
        <v>91</v>
      </c>
      <c r="C399" s="5" t="s">
        <v>15</v>
      </c>
      <c r="D399" s="5">
        <v>175</v>
      </c>
      <c r="E399" s="8"/>
      <c r="F399" s="18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</row>
    <row r="400" spans="1:24" x14ac:dyDescent="0.3">
      <c r="A400" s="5">
        <f t="shared" si="7"/>
        <v>38</v>
      </c>
      <c r="B400" s="24" t="s">
        <v>90</v>
      </c>
      <c r="C400" s="5" t="s">
        <v>12</v>
      </c>
      <c r="D400" s="5">
        <v>17.7</v>
      </c>
      <c r="E400" s="8"/>
      <c r="F400" s="18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</row>
    <row r="401" spans="1:24" x14ac:dyDescent="0.3">
      <c r="A401" s="5">
        <f t="shared" si="7"/>
        <v>39</v>
      </c>
      <c r="B401" s="24" t="s">
        <v>140</v>
      </c>
      <c r="C401" s="5" t="s">
        <v>15</v>
      </c>
      <c r="D401" s="5">
        <v>178.5</v>
      </c>
      <c r="E401" s="8"/>
      <c r="F401" s="18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</row>
    <row r="402" spans="1:24" ht="41.4" x14ac:dyDescent="0.3">
      <c r="A402" s="5">
        <f t="shared" si="7"/>
        <v>40</v>
      </c>
      <c r="B402" s="9" t="s">
        <v>93</v>
      </c>
      <c r="C402" s="5" t="s">
        <v>15</v>
      </c>
      <c r="D402" s="5">
        <v>42</v>
      </c>
      <c r="E402" s="8"/>
      <c r="F402" s="18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</row>
    <row r="403" spans="1:24" x14ac:dyDescent="0.3">
      <c r="A403" s="5">
        <f t="shared" si="7"/>
        <v>41</v>
      </c>
      <c r="B403" s="24" t="s">
        <v>90</v>
      </c>
      <c r="C403" s="5" t="s">
        <v>12</v>
      </c>
      <c r="D403" s="5">
        <v>4.2</v>
      </c>
      <c r="E403" s="8"/>
      <c r="F403" s="18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</row>
    <row r="404" spans="1:24" x14ac:dyDescent="0.3">
      <c r="A404" s="5">
        <f t="shared" si="7"/>
        <v>42</v>
      </c>
      <c r="B404" s="24" t="s">
        <v>141</v>
      </c>
      <c r="C404" s="5" t="s">
        <v>15</v>
      </c>
      <c r="D404" s="5">
        <v>42.84</v>
      </c>
      <c r="E404" s="8"/>
      <c r="F404" s="18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</row>
    <row r="405" spans="1:24" ht="41.4" x14ac:dyDescent="0.3">
      <c r="A405" s="5">
        <f t="shared" si="7"/>
        <v>43</v>
      </c>
      <c r="B405" s="9" t="s">
        <v>160</v>
      </c>
      <c r="C405" s="5" t="s">
        <v>15</v>
      </c>
      <c r="D405" s="5">
        <v>25</v>
      </c>
      <c r="E405" s="8"/>
      <c r="F405" s="18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</row>
    <row r="406" spans="1:24" x14ac:dyDescent="0.3">
      <c r="A406" s="5">
        <f t="shared" si="7"/>
        <v>44</v>
      </c>
      <c r="B406" s="24" t="s">
        <v>161</v>
      </c>
      <c r="C406" s="5" t="s">
        <v>15</v>
      </c>
      <c r="D406" s="5">
        <v>25.5</v>
      </c>
      <c r="E406" s="8"/>
      <c r="F406" s="18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</row>
    <row r="407" spans="1:24" x14ac:dyDescent="0.3">
      <c r="A407" s="5">
        <f t="shared" si="7"/>
        <v>45</v>
      </c>
      <c r="B407" s="24" t="s">
        <v>90</v>
      </c>
      <c r="C407" s="5" t="s">
        <v>12</v>
      </c>
      <c r="D407" s="5">
        <v>2.7</v>
      </c>
      <c r="E407" s="8"/>
      <c r="F407" s="18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</row>
    <row r="408" spans="1:24" x14ac:dyDescent="0.3">
      <c r="A408" s="5">
        <f t="shared" si="7"/>
        <v>46</v>
      </c>
      <c r="B408" s="24" t="s">
        <v>162</v>
      </c>
      <c r="C408" s="5" t="s">
        <v>13</v>
      </c>
      <c r="D408" s="5">
        <v>4</v>
      </c>
      <c r="E408" s="8"/>
      <c r="F408" s="18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</row>
    <row r="409" spans="1:24" x14ac:dyDescent="0.3">
      <c r="A409" s="5">
        <f t="shared" si="7"/>
        <v>47</v>
      </c>
      <c r="B409" s="24" t="s">
        <v>163</v>
      </c>
      <c r="C409" s="5" t="s">
        <v>13</v>
      </c>
      <c r="D409" s="5">
        <v>4</v>
      </c>
      <c r="E409" s="8"/>
      <c r="F409" s="18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</row>
    <row r="410" spans="1:24" x14ac:dyDescent="0.3">
      <c r="A410" s="5">
        <f t="shared" si="7"/>
        <v>48</v>
      </c>
      <c r="B410" s="24" t="s">
        <v>148</v>
      </c>
      <c r="C410" s="5" t="s">
        <v>13</v>
      </c>
      <c r="D410" s="5">
        <v>8</v>
      </c>
      <c r="E410" s="8"/>
      <c r="F410" s="18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</row>
    <row r="411" spans="1:24" x14ac:dyDescent="0.3">
      <c r="A411" s="5">
        <f t="shared" si="7"/>
        <v>49</v>
      </c>
      <c r="B411" s="9" t="s">
        <v>151</v>
      </c>
      <c r="C411" s="5" t="s">
        <v>129</v>
      </c>
      <c r="D411" s="5">
        <v>0.7</v>
      </c>
      <c r="E411" s="8"/>
      <c r="F411" s="18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</row>
    <row r="412" spans="1:24" x14ac:dyDescent="0.3">
      <c r="A412" s="5">
        <f t="shared" si="7"/>
        <v>50</v>
      </c>
      <c r="B412" s="24" t="s">
        <v>152</v>
      </c>
      <c r="C412" s="5" t="s">
        <v>13</v>
      </c>
      <c r="D412" s="5">
        <v>1</v>
      </c>
      <c r="E412" s="8"/>
      <c r="F412" s="18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</row>
    <row r="413" spans="1:24" ht="27.6" x14ac:dyDescent="0.3">
      <c r="A413" s="5">
        <f t="shared" si="7"/>
        <v>51</v>
      </c>
      <c r="B413" s="9" t="s">
        <v>153</v>
      </c>
      <c r="C413" s="5" t="s">
        <v>15</v>
      </c>
      <c r="D413" s="5">
        <v>250</v>
      </c>
      <c r="E413" s="8"/>
      <c r="F413" s="18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</row>
    <row r="414" spans="1:24" x14ac:dyDescent="0.3">
      <c r="A414" s="5">
        <f t="shared" si="7"/>
        <v>52</v>
      </c>
      <c r="B414" s="24" t="s">
        <v>154</v>
      </c>
      <c r="C414" s="5" t="s">
        <v>15</v>
      </c>
      <c r="D414" s="5">
        <v>255</v>
      </c>
      <c r="E414" s="8"/>
      <c r="F414" s="18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</row>
    <row r="415" spans="1:24" x14ac:dyDescent="0.3">
      <c r="A415" s="5">
        <f t="shared" si="7"/>
        <v>53</v>
      </c>
      <c r="B415" s="9" t="s">
        <v>130</v>
      </c>
      <c r="C415" s="5" t="s">
        <v>129</v>
      </c>
      <c r="D415" s="5">
        <v>9.3000000000000007</v>
      </c>
      <c r="E415" s="8"/>
      <c r="F415" s="18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</row>
    <row r="416" spans="1:24" x14ac:dyDescent="0.3">
      <c r="A416" s="5">
        <f t="shared" si="7"/>
        <v>54</v>
      </c>
      <c r="B416" s="24" t="s">
        <v>131</v>
      </c>
      <c r="C416" s="5" t="s">
        <v>138</v>
      </c>
      <c r="D416" s="5">
        <v>93</v>
      </c>
      <c r="E416" s="8"/>
      <c r="F416" s="18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</row>
    <row r="417" spans="1:24" x14ac:dyDescent="0.3">
      <c r="A417" s="5">
        <f t="shared" si="7"/>
        <v>55</v>
      </c>
      <c r="B417" s="24" t="s">
        <v>164</v>
      </c>
      <c r="C417" s="5" t="s">
        <v>13</v>
      </c>
      <c r="D417" s="5">
        <v>13</v>
      </c>
      <c r="E417" s="8"/>
      <c r="F417" s="18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</row>
    <row r="418" spans="1:24" ht="27.6" x14ac:dyDescent="0.3">
      <c r="A418" s="5">
        <f t="shared" si="7"/>
        <v>56</v>
      </c>
      <c r="B418" s="24" t="s">
        <v>156</v>
      </c>
      <c r="C418" s="5" t="s">
        <v>13</v>
      </c>
      <c r="D418" s="5">
        <v>13</v>
      </c>
      <c r="E418" s="8"/>
      <c r="F418" s="18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</row>
    <row r="419" spans="1:24" ht="27.6" x14ac:dyDescent="0.3">
      <c r="A419" s="5">
        <f t="shared" si="7"/>
        <v>57</v>
      </c>
      <c r="B419" s="24" t="s">
        <v>157</v>
      </c>
      <c r="C419" s="5" t="s">
        <v>13</v>
      </c>
      <c r="D419" s="5">
        <v>13</v>
      </c>
      <c r="E419" s="8"/>
      <c r="F419" s="18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</row>
    <row r="420" spans="1:24" x14ac:dyDescent="0.3">
      <c r="A420" s="5">
        <f t="shared" si="7"/>
        <v>58</v>
      </c>
      <c r="B420" s="24" t="s">
        <v>165</v>
      </c>
      <c r="C420" s="5" t="s">
        <v>13</v>
      </c>
      <c r="D420" s="5">
        <v>13</v>
      </c>
      <c r="E420" s="8"/>
      <c r="F420" s="18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</row>
    <row r="421" spans="1:24" x14ac:dyDescent="0.3">
      <c r="A421" s="5">
        <f t="shared" si="7"/>
        <v>59</v>
      </c>
      <c r="B421" s="24" t="s">
        <v>166</v>
      </c>
      <c r="C421" s="5" t="s">
        <v>13</v>
      </c>
      <c r="D421" s="5">
        <v>13</v>
      </c>
      <c r="E421" s="8"/>
      <c r="F421" s="18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</row>
    <row r="422" spans="1:24" ht="41.4" x14ac:dyDescent="0.3">
      <c r="A422" s="5">
        <f t="shared" si="7"/>
        <v>60</v>
      </c>
      <c r="B422" s="9" t="s">
        <v>91</v>
      </c>
      <c r="C422" s="5" t="s">
        <v>15</v>
      </c>
      <c r="D422" s="5">
        <v>137</v>
      </c>
      <c r="E422" s="8"/>
      <c r="F422" s="18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</row>
    <row r="423" spans="1:24" x14ac:dyDescent="0.3">
      <c r="A423" s="5">
        <f t="shared" si="7"/>
        <v>61</v>
      </c>
      <c r="B423" s="24" t="s">
        <v>90</v>
      </c>
      <c r="C423" s="5" t="s">
        <v>12</v>
      </c>
      <c r="D423" s="5">
        <v>13.8</v>
      </c>
      <c r="E423" s="8"/>
      <c r="F423" s="18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</row>
    <row r="424" spans="1:24" x14ac:dyDescent="0.3">
      <c r="A424" s="5">
        <f t="shared" si="7"/>
        <v>62</v>
      </c>
      <c r="B424" s="24" t="s">
        <v>140</v>
      </c>
      <c r="C424" s="5" t="s">
        <v>15</v>
      </c>
      <c r="D424" s="5">
        <v>139.74</v>
      </c>
      <c r="E424" s="8"/>
      <c r="F424" s="18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</row>
    <row r="425" spans="1:24" x14ac:dyDescent="0.3">
      <c r="A425" s="5">
        <f t="shared" si="7"/>
        <v>63</v>
      </c>
      <c r="B425" s="24" t="s">
        <v>162</v>
      </c>
      <c r="C425" s="5" t="s">
        <v>13</v>
      </c>
      <c r="D425" s="5">
        <v>2</v>
      </c>
      <c r="E425" s="8"/>
      <c r="F425" s="18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</row>
    <row r="426" spans="1:24" x14ac:dyDescent="0.3">
      <c r="A426" s="5">
        <f t="shared" si="7"/>
        <v>64</v>
      </c>
      <c r="B426" s="24" t="s">
        <v>163</v>
      </c>
      <c r="C426" s="5" t="s">
        <v>13</v>
      </c>
      <c r="D426" s="5">
        <v>2</v>
      </c>
      <c r="E426" s="8"/>
      <c r="F426" s="18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</row>
    <row r="427" spans="1:24" x14ac:dyDescent="0.3">
      <c r="A427" s="5">
        <f t="shared" si="7"/>
        <v>65</v>
      </c>
      <c r="B427" s="24" t="s">
        <v>148</v>
      </c>
      <c r="C427" s="5" t="s">
        <v>13</v>
      </c>
      <c r="D427" s="5">
        <v>4</v>
      </c>
      <c r="E427" s="8"/>
      <c r="F427" s="18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</row>
    <row r="428" spans="1:24" ht="27.6" x14ac:dyDescent="0.3">
      <c r="A428" s="5">
        <f t="shared" si="7"/>
        <v>66</v>
      </c>
      <c r="B428" s="9" t="s">
        <v>153</v>
      </c>
      <c r="C428" s="5" t="s">
        <v>15</v>
      </c>
      <c r="D428" s="5">
        <v>137</v>
      </c>
      <c r="E428" s="8"/>
      <c r="F428" s="18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</row>
    <row r="429" spans="1:24" x14ac:dyDescent="0.3">
      <c r="A429" s="5">
        <f t="shared" ref="A429:A496" si="8">A428+1</f>
        <v>67</v>
      </c>
      <c r="B429" s="24" t="s">
        <v>154</v>
      </c>
      <c r="C429" s="5" t="s">
        <v>15</v>
      </c>
      <c r="D429" s="5">
        <v>139.74</v>
      </c>
      <c r="E429" s="8"/>
      <c r="F429" s="18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</row>
    <row r="430" spans="1:24" x14ac:dyDescent="0.3">
      <c r="A430" s="5">
        <f t="shared" si="8"/>
        <v>68</v>
      </c>
      <c r="B430" s="9" t="s">
        <v>130</v>
      </c>
      <c r="C430" s="5" t="s">
        <v>129</v>
      </c>
      <c r="D430" s="5">
        <v>1.2</v>
      </c>
      <c r="E430" s="8"/>
      <c r="F430" s="18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</row>
    <row r="431" spans="1:24" x14ac:dyDescent="0.3">
      <c r="A431" s="5">
        <f t="shared" si="8"/>
        <v>69</v>
      </c>
      <c r="B431" s="24" t="s">
        <v>167</v>
      </c>
      <c r="C431" s="5" t="s">
        <v>138</v>
      </c>
      <c r="D431" s="5">
        <v>9</v>
      </c>
      <c r="E431" s="8"/>
      <c r="F431" s="18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</row>
    <row r="432" spans="1:24" x14ac:dyDescent="0.3">
      <c r="A432" s="5">
        <f t="shared" si="8"/>
        <v>70</v>
      </c>
      <c r="B432" s="24" t="s">
        <v>164</v>
      </c>
      <c r="C432" s="5" t="s">
        <v>13</v>
      </c>
      <c r="D432" s="5">
        <v>2</v>
      </c>
      <c r="E432" s="8"/>
      <c r="F432" s="18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</row>
    <row r="433" spans="1:24" ht="27.6" x14ac:dyDescent="0.3">
      <c r="A433" s="5">
        <f t="shared" si="8"/>
        <v>71</v>
      </c>
      <c r="B433" s="24" t="s">
        <v>156</v>
      </c>
      <c r="C433" s="5" t="s">
        <v>13</v>
      </c>
      <c r="D433" s="5">
        <v>2</v>
      </c>
      <c r="E433" s="8"/>
      <c r="F433" s="18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</row>
    <row r="434" spans="1:24" ht="27.6" x14ac:dyDescent="0.3">
      <c r="A434" s="5">
        <f t="shared" si="8"/>
        <v>72</v>
      </c>
      <c r="B434" s="24" t="s">
        <v>157</v>
      </c>
      <c r="C434" s="5" t="s">
        <v>13</v>
      </c>
      <c r="D434" s="5">
        <v>2</v>
      </c>
      <c r="E434" s="8"/>
      <c r="F434" s="18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</row>
    <row r="435" spans="1:24" x14ac:dyDescent="0.3">
      <c r="A435" s="5">
        <f t="shared" si="8"/>
        <v>73</v>
      </c>
      <c r="B435" s="24" t="s">
        <v>165</v>
      </c>
      <c r="C435" s="5" t="s">
        <v>13</v>
      </c>
      <c r="D435" s="5">
        <v>2</v>
      </c>
      <c r="E435" s="8"/>
      <c r="F435" s="18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</row>
    <row r="436" spans="1:24" x14ac:dyDescent="0.3">
      <c r="A436" s="5">
        <f t="shared" si="8"/>
        <v>74</v>
      </c>
      <c r="B436" s="24" t="s">
        <v>166</v>
      </c>
      <c r="C436" s="5" t="s">
        <v>13</v>
      </c>
      <c r="D436" s="5">
        <v>2</v>
      </c>
      <c r="E436" s="8"/>
      <c r="F436" s="18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</row>
    <row r="437" spans="1:24" ht="41.4" x14ac:dyDescent="0.3">
      <c r="A437" s="5">
        <f t="shared" si="8"/>
        <v>75</v>
      </c>
      <c r="B437" s="9" t="s">
        <v>91</v>
      </c>
      <c r="C437" s="5" t="s">
        <v>15</v>
      </c>
      <c r="D437" s="5">
        <v>10</v>
      </c>
      <c r="E437" s="8"/>
      <c r="F437" s="18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</row>
    <row r="438" spans="1:24" x14ac:dyDescent="0.3">
      <c r="A438" s="5">
        <f t="shared" si="8"/>
        <v>76</v>
      </c>
      <c r="B438" s="24" t="s">
        <v>90</v>
      </c>
      <c r="C438" s="5" t="s">
        <v>12</v>
      </c>
      <c r="D438" s="5">
        <v>0.9</v>
      </c>
      <c r="E438" s="8"/>
      <c r="F438" s="18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</row>
    <row r="439" spans="1:24" x14ac:dyDescent="0.3">
      <c r="A439" s="5">
        <f t="shared" si="8"/>
        <v>77</v>
      </c>
      <c r="B439" s="24" t="s">
        <v>140</v>
      </c>
      <c r="C439" s="5" t="s">
        <v>15</v>
      </c>
      <c r="D439" s="5">
        <v>10.199999999999999</v>
      </c>
      <c r="E439" s="8"/>
      <c r="F439" s="18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</row>
    <row r="440" spans="1:24" x14ac:dyDescent="0.3">
      <c r="A440" s="5">
        <f t="shared" si="8"/>
        <v>78</v>
      </c>
      <c r="B440" s="24" t="s">
        <v>162</v>
      </c>
      <c r="C440" s="5" t="s">
        <v>13</v>
      </c>
      <c r="D440" s="5">
        <v>1</v>
      </c>
      <c r="E440" s="8"/>
      <c r="F440" s="18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</row>
    <row r="441" spans="1:24" x14ac:dyDescent="0.3">
      <c r="A441" s="5">
        <f t="shared" si="8"/>
        <v>79</v>
      </c>
      <c r="B441" s="24" t="s">
        <v>163</v>
      </c>
      <c r="C441" s="5" t="s">
        <v>13</v>
      </c>
      <c r="D441" s="5">
        <v>1</v>
      </c>
      <c r="E441" s="8"/>
      <c r="F441" s="18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</row>
    <row r="442" spans="1:24" x14ac:dyDescent="0.3">
      <c r="A442" s="5">
        <f t="shared" si="8"/>
        <v>80</v>
      </c>
      <c r="B442" s="24" t="s">
        <v>148</v>
      </c>
      <c r="C442" s="5" t="s">
        <v>13</v>
      </c>
      <c r="D442" s="5">
        <v>2</v>
      </c>
      <c r="E442" s="8"/>
      <c r="F442" s="18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</row>
    <row r="443" spans="1:24" x14ac:dyDescent="0.3">
      <c r="A443" s="5"/>
      <c r="B443" s="30" t="s">
        <v>573</v>
      </c>
      <c r="C443" s="5"/>
      <c r="D443" s="5"/>
      <c r="E443" s="8"/>
      <c r="F443" s="29">
        <f>F363+F365+F370+F373+F376+F388+F390+F392+F399+F402+F405+F411+F413+F415+F422+F428+F430+F437</f>
        <v>0</v>
      </c>
      <c r="G443" s="16"/>
      <c r="H443" s="16"/>
      <c r="I443" s="16"/>
      <c r="J443" s="16"/>
    </row>
    <row r="444" spans="1:24" x14ac:dyDescent="0.3">
      <c r="A444" s="5"/>
      <c r="B444" s="30" t="s">
        <v>594</v>
      </c>
      <c r="C444" s="5"/>
      <c r="D444" s="5"/>
      <c r="E444" s="8"/>
      <c r="F444" s="29">
        <f>SUM(F363:F442)-F443</f>
        <v>0</v>
      </c>
      <c r="G444" s="16"/>
      <c r="H444" s="16"/>
      <c r="I444" s="16"/>
      <c r="J444" s="16"/>
    </row>
    <row r="445" spans="1:24" x14ac:dyDescent="0.3">
      <c r="A445" s="5"/>
      <c r="B445" s="30"/>
      <c r="C445" s="5"/>
      <c r="D445" s="5"/>
      <c r="E445" s="8"/>
      <c r="F445" s="29"/>
      <c r="G445" s="16"/>
      <c r="H445" s="16"/>
      <c r="I445" s="16"/>
      <c r="J445" s="16"/>
    </row>
    <row r="446" spans="1:24" s="20" customFormat="1" x14ac:dyDescent="0.3">
      <c r="A446" s="38" t="s">
        <v>599</v>
      </c>
      <c r="B446" s="39"/>
      <c r="C446" s="39"/>
      <c r="D446" s="39"/>
      <c r="E446" s="39"/>
      <c r="F446" s="33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</row>
    <row r="447" spans="1:24" x14ac:dyDescent="0.3">
      <c r="A447" s="5">
        <f>A442+1</f>
        <v>81</v>
      </c>
      <c r="B447" s="9" t="s">
        <v>168</v>
      </c>
      <c r="C447" s="5" t="s">
        <v>13</v>
      </c>
      <c r="D447" s="5">
        <v>122</v>
      </c>
      <c r="E447" s="8"/>
      <c r="F447" s="18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</row>
    <row r="448" spans="1:24" x14ac:dyDescent="0.3">
      <c r="A448" s="5">
        <f t="shared" si="8"/>
        <v>82</v>
      </c>
      <c r="B448" s="24" t="s">
        <v>169</v>
      </c>
      <c r="C448" s="5" t="s">
        <v>13</v>
      </c>
      <c r="D448" s="5">
        <v>8</v>
      </c>
      <c r="E448" s="8"/>
      <c r="F448" s="18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</row>
    <row r="449" spans="1:24" x14ac:dyDescent="0.3">
      <c r="A449" s="5">
        <f t="shared" si="8"/>
        <v>83</v>
      </c>
      <c r="B449" s="24" t="s">
        <v>170</v>
      </c>
      <c r="C449" s="5" t="s">
        <v>13</v>
      </c>
      <c r="D449" s="5">
        <v>1</v>
      </c>
      <c r="E449" s="8"/>
      <c r="F449" s="18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</row>
    <row r="450" spans="1:24" x14ac:dyDescent="0.3">
      <c r="A450" s="5">
        <f t="shared" si="8"/>
        <v>84</v>
      </c>
      <c r="B450" s="24" t="s">
        <v>171</v>
      </c>
      <c r="C450" s="5" t="s">
        <v>13</v>
      </c>
      <c r="D450" s="5">
        <v>2</v>
      </c>
      <c r="E450" s="8"/>
      <c r="F450" s="18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</row>
    <row r="451" spans="1:24" x14ac:dyDescent="0.3">
      <c r="A451" s="5">
        <f t="shared" si="8"/>
        <v>85</v>
      </c>
      <c r="B451" s="24" t="s">
        <v>172</v>
      </c>
      <c r="C451" s="5" t="s">
        <v>13</v>
      </c>
      <c r="D451" s="5">
        <v>6</v>
      </c>
      <c r="E451" s="8"/>
      <c r="F451" s="18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</row>
    <row r="452" spans="1:24" x14ac:dyDescent="0.3">
      <c r="A452" s="5">
        <f t="shared" si="8"/>
        <v>86</v>
      </c>
      <c r="B452" s="24" t="s">
        <v>173</v>
      </c>
      <c r="C452" s="5" t="s">
        <v>13</v>
      </c>
      <c r="D452" s="5">
        <v>8</v>
      </c>
      <c r="E452" s="8"/>
      <c r="F452" s="18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</row>
    <row r="453" spans="1:24" x14ac:dyDescent="0.3">
      <c r="A453" s="5">
        <f t="shared" si="8"/>
        <v>87</v>
      </c>
      <c r="B453" s="24" t="s">
        <v>174</v>
      </c>
      <c r="C453" s="5" t="s">
        <v>13</v>
      </c>
      <c r="D453" s="5">
        <v>1</v>
      </c>
      <c r="E453" s="8"/>
      <c r="F453" s="18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</row>
    <row r="454" spans="1:24" x14ac:dyDescent="0.3">
      <c r="A454" s="5">
        <f t="shared" si="8"/>
        <v>88</v>
      </c>
      <c r="B454" s="24" t="s">
        <v>175</v>
      </c>
      <c r="C454" s="5" t="s">
        <v>13</v>
      </c>
      <c r="D454" s="5">
        <v>1</v>
      </c>
      <c r="E454" s="8"/>
      <c r="F454" s="18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</row>
    <row r="455" spans="1:24" x14ac:dyDescent="0.3">
      <c r="A455" s="5">
        <f t="shared" si="8"/>
        <v>89</v>
      </c>
      <c r="B455" s="24" t="s">
        <v>176</v>
      </c>
      <c r="C455" s="5" t="s">
        <v>13</v>
      </c>
      <c r="D455" s="5">
        <v>10</v>
      </c>
      <c r="E455" s="8"/>
      <c r="F455" s="18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</row>
    <row r="456" spans="1:24" x14ac:dyDescent="0.3">
      <c r="A456" s="5">
        <f t="shared" si="8"/>
        <v>90</v>
      </c>
      <c r="B456" s="24" t="s">
        <v>177</v>
      </c>
      <c r="C456" s="5" t="s">
        <v>13</v>
      </c>
      <c r="D456" s="5">
        <v>1</v>
      </c>
      <c r="E456" s="8"/>
      <c r="F456" s="18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</row>
    <row r="457" spans="1:24" x14ac:dyDescent="0.3">
      <c r="A457" s="5">
        <f t="shared" si="8"/>
        <v>91</v>
      </c>
      <c r="B457" s="24" t="s">
        <v>178</v>
      </c>
      <c r="C457" s="5" t="s">
        <v>13</v>
      </c>
      <c r="D457" s="5">
        <v>2</v>
      </c>
      <c r="E457" s="8"/>
      <c r="F457" s="18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</row>
    <row r="458" spans="1:24" x14ac:dyDescent="0.3">
      <c r="A458" s="5">
        <f t="shared" si="8"/>
        <v>92</v>
      </c>
      <c r="B458" s="24" t="s">
        <v>179</v>
      </c>
      <c r="C458" s="5" t="s">
        <v>13</v>
      </c>
      <c r="D458" s="5">
        <v>1</v>
      </c>
      <c r="E458" s="8"/>
      <c r="F458" s="18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</row>
    <row r="459" spans="1:24" x14ac:dyDescent="0.3">
      <c r="A459" s="5">
        <f t="shared" si="8"/>
        <v>93</v>
      </c>
      <c r="B459" s="24" t="s">
        <v>180</v>
      </c>
      <c r="C459" s="5" t="s">
        <v>13</v>
      </c>
      <c r="D459" s="5">
        <v>5</v>
      </c>
      <c r="E459" s="8"/>
      <c r="F459" s="18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</row>
    <row r="460" spans="1:24" x14ac:dyDescent="0.3">
      <c r="A460" s="5">
        <f t="shared" si="8"/>
        <v>94</v>
      </c>
      <c r="B460" s="24" t="s">
        <v>181</v>
      </c>
      <c r="C460" s="5" t="s">
        <v>13</v>
      </c>
      <c r="D460" s="5">
        <v>1</v>
      </c>
      <c r="E460" s="8"/>
      <c r="F460" s="18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</row>
    <row r="461" spans="1:24" x14ac:dyDescent="0.3">
      <c r="A461" s="5">
        <f t="shared" si="8"/>
        <v>95</v>
      </c>
      <c r="B461" s="24" t="s">
        <v>182</v>
      </c>
      <c r="C461" s="5" t="s">
        <v>13</v>
      </c>
      <c r="D461" s="5">
        <v>2</v>
      </c>
      <c r="E461" s="8"/>
      <c r="F461" s="18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</row>
    <row r="462" spans="1:24" x14ac:dyDescent="0.3">
      <c r="A462" s="5">
        <f t="shared" si="8"/>
        <v>96</v>
      </c>
      <c r="B462" s="24" t="s">
        <v>183</v>
      </c>
      <c r="C462" s="5" t="s">
        <v>13</v>
      </c>
      <c r="D462" s="5">
        <v>1</v>
      </c>
      <c r="E462" s="8"/>
      <c r="F462" s="18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</row>
    <row r="463" spans="1:24" x14ac:dyDescent="0.3">
      <c r="A463" s="5">
        <f t="shared" si="8"/>
        <v>97</v>
      </c>
      <c r="B463" s="24" t="s">
        <v>184</v>
      </c>
      <c r="C463" s="5" t="s">
        <v>13</v>
      </c>
      <c r="D463" s="5">
        <v>1</v>
      </c>
      <c r="E463" s="8"/>
      <c r="F463" s="18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</row>
    <row r="464" spans="1:24" x14ac:dyDescent="0.3">
      <c r="A464" s="5">
        <f t="shared" si="8"/>
        <v>98</v>
      </c>
      <c r="B464" s="24" t="s">
        <v>185</v>
      </c>
      <c r="C464" s="5" t="s">
        <v>13</v>
      </c>
      <c r="D464" s="5">
        <v>4</v>
      </c>
      <c r="E464" s="8"/>
      <c r="F464" s="18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</row>
    <row r="465" spans="1:24" x14ac:dyDescent="0.3">
      <c r="A465" s="5">
        <f t="shared" si="8"/>
        <v>99</v>
      </c>
      <c r="B465" s="24" t="s">
        <v>186</v>
      </c>
      <c r="C465" s="5" t="s">
        <v>13</v>
      </c>
      <c r="D465" s="5">
        <v>3</v>
      </c>
      <c r="E465" s="8"/>
      <c r="F465" s="18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</row>
    <row r="466" spans="1:24" x14ac:dyDescent="0.3">
      <c r="A466" s="5">
        <f t="shared" si="8"/>
        <v>100</v>
      </c>
      <c r="B466" s="24" t="s">
        <v>187</v>
      </c>
      <c r="C466" s="5" t="s">
        <v>13</v>
      </c>
      <c r="D466" s="5">
        <v>1</v>
      </c>
      <c r="E466" s="8"/>
      <c r="F466" s="18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</row>
    <row r="467" spans="1:24" x14ac:dyDescent="0.3">
      <c r="A467" s="5">
        <f t="shared" si="8"/>
        <v>101</v>
      </c>
      <c r="B467" s="24" t="s">
        <v>188</v>
      </c>
      <c r="C467" s="5" t="s">
        <v>13</v>
      </c>
      <c r="D467" s="5">
        <v>2</v>
      </c>
      <c r="E467" s="8"/>
      <c r="F467" s="18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</row>
    <row r="468" spans="1:24" x14ac:dyDescent="0.3">
      <c r="A468" s="5">
        <f t="shared" si="8"/>
        <v>102</v>
      </c>
      <c r="B468" s="24" t="s">
        <v>189</v>
      </c>
      <c r="C468" s="5" t="s">
        <v>13</v>
      </c>
      <c r="D468" s="5">
        <v>3</v>
      </c>
      <c r="E468" s="8"/>
      <c r="F468" s="18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</row>
    <row r="469" spans="1:24" x14ac:dyDescent="0.3">
      <c r="A469" s="5">
        <f t="shared" si="8"/>
        <v>103</v>
      </c>
      <c r="B469" s="24" t="s">
        <v>190</v>
      </c>
      <c r="C469" s="5" t="s">
        <v>13</v>
      </c>
      <c r="D469" s="5">
        <v>9</v>
      </c>
      <c r="E469" s="8"/>
      <c r="F469" s="18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</row>
    <row r="470" spans="1:24" x14ac:dyDescent="0.3">
      <c r="A470" s="5">
        <f t="shared" si="8"/>
        <v>104</v>
      </c>
      <c r="B470" s="24" t="s">
        <v>180</v>
      </c>
      <c r="C470" s="5" t="s">
        <v>13</v>
      </c>
      <c r="D470" s="5">
        <v>4</v>
      </c>
      <c r="E470" s="8"/>
      <c r="F470" s="18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</row>
    <row r="471" spans="1:24" x14ac:dyDescent="0.3">
      <c r="A471" s="5">
        <f t="shared" si="8"/>
        <v>105</v>
      </c>
      <c r="B471" s="24" t="s">
        <v>191</v>
      </c>
      <c r="C471" s="5" t="s">
        <v>13</v>
      </c>
      <c r="D471" s="5">
        <v>2</v>
      </c>
      <c r="E471" s="8"/>
      <c r="F471" s="18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</row>
    <row r="472" spans="1:24" x14ac:dyDescent="0.3">
      <c r="A472" s="5">
        <f t="shared" si="8"/>
        <v>106</v>
      </c>
      <c r="B472" s="24" t="s">
        <v>192</v>
      </c>
      <c r="C472" s="5" t="s">
        <v>13</v>
      </c>
      <c r="D472" s="5">
        <v>1</v>
      </c>
      <c r="E472" s="8"/>
      <c r="F472" s="18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</row>
    <row r="473" spans="1:24" x14ac:dyDescent="0.3">
      <c r="A473" s="5">
        <f t="shared" si="8"/>
        <v>107</v>
      </c>
      <c r="B473" s="24" t="s">
        <v>169</v>
      </c>
      <c r="C473" s="5" t="s">
        <v>13</v>
      </c>
      <c r="D473" s="5">
        <v>4</v>
      </c>
      <c r="E473" s="8"/>
      <c r="F473" s="18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</row>
    <row r="474" spans="1:24" x14ac:dyDescent="0.3">
      <c r="A474" s="5">
        <f t="shared" si="8"/>
        <v>108</v>
      </c>
      <c r="B474" s="24" t="s">
        <v>193</v>
      </c>
      <c r="C474" s="5" t="s">
        <v>13</v>
      </c>
      <c r="D474" s="5">
        <v>6</v>
      </c>
      <c r="E474" s="8"/>
      <c r="F474" s="18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</row>
    <row r="475" spans="1:24" x14ac:dyDescent="0.3">
      <c r="A475" s="5">
        <f t="shared" si="8"/>
        <v>109</v>
      </c>
      <c r="B475" s="24" t="s">
        <v>194</v>
      </c>
      <c r="C475" s="5" t="s">
        <v>13</v>
      </c>
      <c r="D475" s="5">
        <v>14</v>
      </c>
      <c r="E475" s="8"/>
      <c r="F475" s="18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</row>
    <row r="476" spans="1:24" x14ac:dyDescent="0.3">
      <c r="A476" s="5">
        <f t="shared" si="8"/>
        <v>110</v>
      </c>
      <c r="B476" s="24" t="s">
        <v>195</v>
      </c>
      <c r="C476" s="5" t="s">
        <v>13</v>
      </c>
      <c r="D476" s="5">
        <v>6</v>
      </c>
      <c r="E476" s="8"/>
      <c r="F476" s="18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</row>
    <row r="477" spans="1:24" x14ac:dyDescent="0.3">
      <c r="A477" s="5">
        <f t="shared" si="8"/>
        <v>111</v>
      </c>
      <c r="B477" s="24" t="s">
        <v>196</v>
      </c>
      <c r="C477" s="5" t="s">
        <v>13</v>
      </c>
      <c r="D477" s="5">
        <v>4</v>
      </c>
      <c r="E477" s="8"/>
      <c r="F477" s="18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</row>
    <row r="478" spans="1:24" x14ac:dyDescent="0.3">
      <c r="A478" s="5">
        <f t="shared" si="8"/>
        <v>112</v>
      </c>
      <c r="B478" s="24" t="s">
        <v>197</v>
      </c>
      <c r="C478" s="5" t="s">
        <v>13</v>
      </c>
      <c r="D478" s="5">
        <v>3</v>
      </c>
      <c r="E478" s="8"/>
      <c r="F478" s="18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</row>
    <row r="479" spans="1:24" x14ac:dyDescent="0.3">
      <c r="A479" s="5">
        <f t="shared" si="8"/>
        <v>113</v>
      </c>
      <c r="B479" s="24" t="s">
        <v>198</v>
      </c>
      <c r="C479" s="5" t="s">
        <v>13</v>
      </c>
      <c r="D479" s="5">
        <v>1</v>
      </c>
      <c r="E479" s="8"/>
      <c r="F479" s="18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</row>
    <row r="480" spans="1:24" x14ac:dyDescent="0.3">
      <c r="A480" s="5">
        <f t="shared" si="8"/>
        <v>114</v>
      </c>
      <c r="B480" s="24" t="s">
        <v>199</v>
      </c>
      <c r="C480" s="5" t="s">
        <v>13</v>
      </c>
      <c r="D480" s="5">
        <v>4</v>
      </c>
      <c r="E480" s="8"/>
      <c r="F480" s="18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</row>
    <row r="481" spans="1:24" ht="27.6" x14ac:dyDescent="0.3">
      <c r="A481" s="5">
        <f t="shared" si="8"/>
        <v>115</v>
      </c>
      <c r="B481" s="9" t="s">
        <v>200</v>
      </c>
      <c r="C481" s="5" t="s">
        <v>13</v>
      </c>
      <c r="D481" s="5">
        <v>3</v>
      </c>
      <c r="E481" s="8"/>
      <c r="F481" s="18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</row>
    <row r="482" spans="1:24" ht="27.6" x14ac:dyDescent="0.3">
      <c r="A482" s="5">
        <f t="shared" si="8"/>
        <v>116</v>
      </c>
      <c r="B482" s="9" t="s">
        <v>201</v>
      </c>
      <c r="C482" s="5" t="s">
        <v>13</v>
      </c>
      <c r="D482" s="5">
        <v>5</v>
      </c>
      <c r="E482" s="8"/>
      <c r="F482" s="18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</row>
    <row r="483" spans="1:24" ht="27.6" x14ac:dyDescent="0.3">
      <c r="A483" s="5">
        <f t="shared" si="8"/>
        <v>117</v>
      </c>
      <c r="B483" s="9" t="s">
        <v>202</v>
      </c>
      <c r="C483" s="5" t="s">
        <v>13</v>
      </c>
      <c r="D483" s="5">
        <v>14</v>
      </c>
      <c r="E483" s="8"/>
      <c r="F483" s="18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</row>
    <row r="484" spans="1:24" ht="27.6" x14ac:dyDescent="0.3">
      <c r="A484" s="5">
        <f t="shared" si="8"/>
        <v>118</v>
      </c>
      <c r="B484" s="9" t="s">
        <v>200</v>
      </c>
      <c r="C484" s="5" t="s">
        <v>13</v>
      </c>
      <c r="D484" s="5">
        <v>6</v>
      </c>
      <c r="E484" s="8"/>
      <c r="F484" s="18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</row>
    <row r="485" spans="1:24" ht="27.6" x14ac:dyDescent="0.3">
      <c r="A485" s="5">
        <f t="shared" si="8"/>
        <v>119</v>
      </c>
      <c r="B485" s="9" t="s">
        <v>203</v>
      </c>
      <c r="C485" s="5" t="s">
        <v>13</v>
      </c>
      <c r="D485" s="5">
        <v>1</v>
      </c>
      <c r="E485" s="8"/>
      <c r="F485" s="18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</row>
    <row r="486" spans="1:24" ht="27.6" x14ac:dyDescent="0.3">
      <c r="A486" s="5">
        <f t="shared" si="8"/>
        <v>120</v>
      </c>
      <c r="B486" s="9" t="s">
        <v>204</v>
      </c>
      <c r="C486" s="5" t="s">
        <v>13</v>
      </c>
      <c r="D486" s="5">
        <v>14</v>
      </c>
      <c r="E486" s="8"/>
      <c r="F486" s="18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</row>
    <row r="487" spans="1:24" ht="27.6" x14ac:dyDescent="0.3">
      <c r="A487" s="5">
        <f t="shared" si="8"/>
        <v>121</v>
      </c>
      <c r="B487" s="9" t="s">
        <v>205</v>
      </c>
      <c r="C487" s="5" t="s">
        <v>13</v>
      </c>
      <c r="D487" s="5">
        <v>4</v>
      </c>
      <c r="E487" s="8"/>
      <c r="F487" s="18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</row>
    <row r="488" spans="1:24" x14ac:dyDescent="0.3">
      <c r="A488" s="5">
        <f t="shared" si="8"/>
        <v>122</v>
      </c>
      <c r="B488" s="24" t="s">
        <v>206</v>
      </c>
      <c r="C488" s="5" t="s">
        <v>13</v>
      </c>
      <c r="D488" s="5">
        <v>5</v>
      </c>
      <c r="E488" s="8"/>
      <c r="F488" s="18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</row>
    <row r="489" spans="1:24" x14ac:dyDescent="0.3">
      <c r="A489" s="5">
        <f t="shared" si="8"/>
        <v>123</v>
      </c>
      <c r="B489" s="24" t="s">
        <v>207</v>
      </c>
      <c r="C489" s="5" t="s">
        <v>13</v>
      </c>
      <c r="D489" s="5">
        <v>11</v>
      </c>
      <c r="E489" s="8"/>
      <c r="F489" s="18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</row>
    <row r="490" spans="1:24" x14ac:dyDescent="0.3">
      <c r="A490" s="5">
        <f t="shared" si="8"/>
        <v>124</v>
      </c>
      <c r="B490" s="24" t="s">
        <v>209</v>
      </c>
      <c r="C490" s="5" t="s">
        <v>13</v>
      </c>
      <c r="D490" s="5">
        <v>3</v>
      </c>
      <c r="E490" s="8"/>
      <c r="F490" s="18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</row>
    <row r="491" spans="1:24" x14ac:dyDescent="0.3">
      <c r="A491" s="5">
        <f t="shared" si="8"/>
        <v>125</v>
      </c>
      <c r="B491" s="24" t="s">
        <v>208</v>
      </c>
      <c r="C491" s="5" t="s">
        <v>13</v>
      </c>
      <c r="D491" s="5">
        <v>4</v>
      </c>
      <c r="E491" s="8"/>
      <c r="F491" s="18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</row>
    <row r="492" spans="1:24" x14ac:dyDescent="0.3">
      <c r="A492" s="5">
        <f t="shared" si="8"/>
        <v>126</v>
      </c>
      <c r="B492" s="24" t="s">
        <v>210</v>
      </c>
      <c r="C492" s="5" t="s">
        <v>13</v>
      </c>
      <c r="D492" s="5">
        <v>2</v>
      </c>
      <c r="E492" s="8"/>
      <c r="F492" s="18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</row>
    <row r="493" spans="1:24" x14ac:dyDescent="0.3">
      <c r="A493" s="5">
        <f t="shared" si="8"/>
        <v>127</v>
      </c>
      <c r="B493" s="24" t="s">
        <v>211</v>
      </c>
      <c r="C493" s="5" t="s">
        <v>13</v>
      </c>
      <c r="D493" s="5">
        <v>1</v>
      </c>
      <c r="E493" s="8"/>
      <c r="F493" s="18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</row>
    <row r="494" spans="1:24" x14ac:dyDescent="0.3">
      <c r="A494" s="5">
        <f t="shared" si="8"/>
        <v>128</v>
      </c>
      <c r="B494" s="24" t="s">
        <v>212</v>
      </c>
      <c r="C494" s="5" t="s">
        <v>13</v>
      </c>
      <c r="D494" s="5">
        <v>1</v>
      </c>
      <c r="E494" s="8"/>
      <c r="F494" s="18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</row>
    <row r="495" spans="1:24" x14ac:dyDescent="0.3">
      <c r="A495" s="5">
        <f t="shared" si="8"/>
        <v>129</v>
      </c>
      <c r="B495" s="24" t="s">
        <v>213</v>
      </c>
      <c r="C495" s="5" t="s">
        <v>13</v>
      </c>
      <c r="D495" s="5">
        <v>3</v>
      </c>
      <c r="E495" s="8"/>
      <c r="F495" s="18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</row>
    <row r="496" spans="1:24" x14ac:dyDescent="0.3">
      <c r="A496" s="5">
        <f t="shared" si="8"/>
        <v>130</v>
      </c>
      <c r="B496" s="24" t="s">
        <v>214</v>
      </c>
      <c r="C496" s="5" t="s">
        <v>13</v>
      </c>
      <c r="D496" s="5">
        <v>5</v>
      </c>
      <c r="E496" s="8"/>
      <c r="F496" s="18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</row>
    <row r="497" spans="1:24" x14ac:dyDescent="0.3">
      <c r="A497" s="5">
        <f t="shared" ref="A497:A560" si="9">A496+1</f>
        <v>131</v>
      </c>
      <c r="B497" s="24" t="s">
        <v>215</v>
      </c>
      <c r="C497" s="5" t="s">
        <v>13</v>
      </c>
      <c r="D497" s="5">
        <v>2</v>
      </c>
      <c r="E497" s="8"/>
      <c r="F497" s="18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</row>
    <row r="498" spans="1:24" x14ac:dyDescent="0.3">
      <c r="A498" s="5">
        <f t="shared" si="9"/>
        <v>132</v>
      </c>
      <c r="B498" s="24" t="s">
        <v>216</v>
      </c>
      <c r="C498" s="5" t="s">
        <v>13</v>
      </c>
      <c r="D498" s="5">
        <v>4</v>
      </c>
      <c r="E498" s="8"/>
      <c r="F498" s="18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</row>
    <row r="499" spans="1:24" x14ac:dyDescent="0.3">
      <c r="A499" s="5">
        <f t="shared" si="9"/>
        <v>133</v>
      </c>
      <c r="B499" s="24" t="s">
        <v>217</v>
      </c>
      <c r="C499" s="5" t="s">
        <v>13</v>
      </c>
      <c r="D499" s="5">
        <v>3</v>
      </c>
      <c r="E499" s="8"/>
      <c r="F499" s="18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</row>
    <row r="500" spans="1:24" x14ac:dyDescent="0.3">
      <c r="A500" s="5">
        <f t="shared" si="9"/>
        <v>134</v>
      </c>
      <c r="B500" s="24" t="s">
        <v>218</v>
      </c>
      <c r="C500" s="5" t="s">
        <v>13</v>
      </c>
      <c r="D500" s="5">
        <v>4</v>
      </c>
      <c r="E500" s="8"/>
      <c r="F500" s="18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</row>
    <row r="501" spans="1:24" ht="27.6" x14ac:dyDescent="0.3">
      <c r="A501" s="5">
        <f t="shared" si="9"/>
        <v>135</v>
      </c>
      <c r="B501" s="9" t="s">
        <v>219</v>
      </c>
      <c r="C501" s="5" t="s">
        <v>13</v>
      </c>
      <c r="D501" s="5">
        <v>1</v>
      </c>
      <c r="E501" s="8"/>
      <c r="F501" s="18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</row>
    <row r="502" spans="1:24" ht="27.6" x14ac:dyDescent="0.3">
      <c r="A502" s="5">
        <f t="shared" si="9"/>
        <v>136</v>
      </c>
      <c r="B502" s="24" t="s">
        <v>220</v>
      </c>
      <c r="C502" s="5" t="s">
        <v>13</v>
      </c>
      <c r="D502" s="5">
        <v>1</v>
      </c>
      <c r="E502" s="8"/>
      <c r="F502" s="18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</row>
    <row r="503" spans="1:24" x14ac:dyDescent="0.3">
      <c r="A503" s="5">
        <f t="shared" si="9"/>
        <v>137</v>
      </c>
      <c r="B503" s="9" t="s">
        <v>221</v>
      </c>
      <c r="C503" s="5" t="s">
        <v>13</v>
      </c>
      <c r="D503" s="5">
        <v>11</v>
      </c>
      <c r="E503" s="8"/>
      <c r="F503" s="18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</row>
    <row r="504" spans="1:24" x14ac:dyDescent="0.3">
      <c r="A504" s="5">
        <f t="shared" si="9"/>
        <v>138</v>
      </c>
      <c r="B504" s="24" t="s">
        <v>222</v>
      </c>
      <c r="C504" s="5" t="s">
        <v>13</v>
      </c>
      <c r="D504" s="5">
        <v>3</v>
      </c>
      <c r="E504" s="8"/>
      <c r="F504" s="18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</row>
    <row r="505" spans="1:24" x14ac:dyDescent="0.3">
      <c r="A505" s="5">
        <f t="shared" si="9"/>
        <v>139</v>
      </c>
      <c r="B505" s="24" t="s">
        <v>223</v>
      </c>
      <c r="C505" s="5" t="s">
        <v>13</v>
      </c>
      <c r="D505" s="5">
        <v>1</v>
      </c>
      <c r="E505" s="8"/>
      <c r="F505" s="18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</row>
    <row r="506" spans="1:24" x14ac:dyDescent="0.3">
      <c r="A506" s="5">
        <f t="shared" si="9"/>
        <v>140</v>
      </c>
      <c r="B506" s="24" t="s">
        <v>224</v>
      </c>
      <c r="C506" s="5" t="s">
        <v>13</v>
      </c>
      <c r="D506" s="5">
        <v>2</v>
      </c>
      <c r="E506" s="8"/>
      <c r="F506" s="18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</row>
    <row r="507" spans="1:24" x14ac:dyDescent="0.3">
      <c r="A507" s="5">
        <f t="shared" si="9"/>
        <v>141</v>
      </c>
      <c r="B507" s="24" t="s">
        <v>225</v>
      </c>
      <c r="C507" s="5" t="s">
        <v>13</v>
      </c>
      <c r="D507" s="5">
        <v>1</v>
      </c>
      <c r="E507" s="8"/>
      <c r="F507" s="18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</row>
    <row r="508" spans="1:24" x14ac:dyDescent="0.3">
      <c r="A508" s="5">
        <f t="shared" si="9"/>
        <v>142</v>
      </c>
      <c r="B508" s="24" t="s">
        <v>226</v>
      </c>
      <c r="C508" s="5" t="s">
        <v>13</v>
      </c>
      <c r="D508" s="5">
        <v>4</v>
      </c>
      <c r="E508" s="8"/>
      <c r="F508" s="18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</row>
    <row r="509" spans="1:24" ht="41.4" x14ac:dyDescent="0.3">
      <c r="A509" s="5">
        <f t="shared" si="9"/>
        <v>143</v>
      </c>
      <c r="B509" s="9" t="s">
        <v>227</v>
      </c>
      <c r="C509" s="5" t="s">
        <v>11</v>
      </c>
      <c r="D509" s="5">
        <v>192.69</v>
      </c>
      <c r="E509" s="8"/>
      <c r="F509" s="18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</row>
    <row r="510" spans="1:24" ht="41.4" x14ac:dyDescent="0.3">
      <c r="A510" s="5">
        <f t="shared" si="9"/>
        <v>144</v>
      </c>
      <c r="B510" s="9" t="s">
        <v>228</v>
      </c>
      <c r="C510" s="5" t="s">
        <v>11</v>
      </c>
      <c r="D510" s="5">
        <v>107.43</v>
      </c>
      <c r="E510" s="8"/>
      <c r="F510" s="18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</row>
    <row r="511" spans="1:24" ht="41.4" x14ac:dyDescent="0.3">
      <c r="A511" s="5">
        <f t="shared" si="9"/>
        <v>145</v>
      </c>
      <c r="B511" s="9" t="s">
        <v>229</v>
      </c>
      <c r="C511" s="5" t="s">
        <v>11</v>
      </c>
      <c r="D511" s="5">
        <v>2.71</v>
      </c>
      <c r="E511" s="8"/>
      <c r="F511" s="18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</row>
    <row r="512" spans="1:24" x14ac:dyDescent="0.3">
      <c r="A512" s="5">
        <f t="shared" si="9"/>
        <v>146</v>
      </c>
      <c r="B512" s="24" t="s">
        <v>230</v>
      </c>
      <c r="C512" s="5" t="s">
        <v>15</v>
      </c>
      <c r="D512" s="5">
        <v>5</v>
      </c>
      <c r="E512" s="8"/>
      <c r="F512" s="18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</row>
    <row r="513" spans="1:24" x14ac:dyDescent="0.3">
      <c r="A513" s="5">
        <f t="shared" si="9"/>
        <v>147</v>
      </c>
      <c r="B513" s="24" t="s">
        <v>231</v>
      </c>
      <c r="C513" s="5" t="s">
        <v>15</v>
      </c>
      <c r="D513" s="5">
        <v>5.4</v>
      </c>
      <c r="E513" s="8"/>
      <c r="F513" s="18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</row>
    <row r="514" spans="1:24" x14ac:dyDescent="0.3">
      <c r="A514" s="5">
        <f t="shared" si="9"/>
        <v>148</v>
      </c>
      <c r="B514" s="24" t="s">
        <v>232</v>
      </c>
      <c r="C514" s="5" t="s">
        <v>15</v>
      </c>
      <c r="D514" s="5">
        <v>22</v>
      </c>
      <c r="E514" s="8"/>
      <c r="F514" s="18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</row>
    <row r="515" spans="1:24" x14ac:dyDescent="0.3">
      <c r="A515" s="5">
        <f t="shared" si="9"/>
        <v>149</v>
      </c>
      <c r="B515" s="24" t="s">
        <v>233</v>
      </c>
      <c r="C515" s="5" t="s">
        <v>15</v>
      </c>
      <c r="D515" s="5">
        <v>7.9</v>
      </c>
      <c r="E515" s="8"/>
      <c r="F515" s="18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</row>
    <row r="516" spans="1:24" x14ac:dyDescent="0.3">
      <c r="A516" s="5">
        <f t="shared" si="9"/>
        <v>150</v>
      </c>
      <c r="B516" s="24" t="s">
        <v>234</v>
      </c>
      <c r="C516" s="5" t="s">
        <v>15</v>
      </c>
      <c r="D516" s="5">
        <v>6.1</v>
      </c>
      <c r="E516" s="8"/>
      <c r="F516" s="18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</row>
    <row r="517" spans="1:24" x14ac:dyDescent="0.3">
      <c r="A517" s="5">
        <f t="shared" si="9"/>
        <v>151</v>
      </c>
      <c r="B517" s="24" t="s">
        <v>235</v>
      </c>
      <c r="C517" s="5" t="s">
        <v>15</v>
      </c>
      <c r="D517" s="5">
        <v>7.4</v>
      </c>
      <c r="E517" s="8"/>
      <c r="F517" s="18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</row>
    <row r="518" spans="1:24" x14ac:dyDescent="0.3">
      <c r="A518" s="5">
        <f t="shared" si="9"/>
        <v>152</v>
      </c>
      <c r="B518" s="24" t="s">
        <v>236</v>
      </c>
      <c r="C518" s="5" t="s">
        <v>15</v>
      </c>
      <c r="D518" s="5">
        <v>2.4</v>
      </c>
      <c r="E518" s="8"/>
      <c r="F518" s="18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</row>
    <row r="519" spans="1:24" x14ac:dyDescent="0.3">
      <c r="A519" s="5">
        <f t="shared" si="9"/>
        <v>153</v>
      </c>
      <c r="B519" s="24" t="s">
        <v>237</v>
      </c>
      <c r="C519" s="5" t="s">
        <v>15</v>
      </c>
      <c r="D519" s="5">
        <v>6.3</v>
      </c>
      <c r="E519" s="8"/>
      <c r="F519" s="18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</row>
    <row r="520" spans="1:24" x14ac:dyDescent="0.3">
      <c r="A520" s="5">
        <f t="shared" si="9"/>
        <v>154</v>
      </c>
      <c r="B520" s="24" t="s">
        <v>238</v>
      </c>
      <c r="C520" s="5" t="s">
        <v>15</v>
      </c>
      <c r="D520" s="5">
        <v>8</v>
      </c>
      <c r="E520" s="8"/>
      <c r="F520" s="18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</row>
    <row r="521" spans="1:24" x14ac:dyDescent="0.3">
      <c r="A521" s="5">
        <f t="shared" si="9"/>
        <v>155</v>
      </c>
      <c r="B521" s="24" t="s">
        <v>235</v>
      </c>
      <c r="C521" s="5" t="s">
        <v>15</v>
      </c>
      <c r="D521" s="5">
        <v>4</v>
      </c>
      <c r="E521" s="8"/>
      <c r="F521" s="18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</row>
    <row r="522" spans="1:24" x14ac:dyDescent="0.3">
      <c r="A522" s="5">
        <f t="shared" si="9"/>
        <v>156</v>
      </c>
      <c r="B522" s="24" t="s">
        <v>239</v>
      </c>
      <c r="C522" s="5" t="s">
        <v>15</v>
      </c>
      <c r="D522" s="5">
        <v>1.6</v>
      </c>
      <c r="E522" s="8"/>
      <c r="F522" s="18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</row>
    <row r="523" spans="1:24" x14ac:dyDescent="0.3">
      <c r="A523" s="5">
        <f t="shared" si="9"/>
        <v>157</v>
      </c>
      <c r="B523" s="24" t="s">
        <v>240</v>
      </c>
      <c r="C523" s="5" t="s">
        <v>15</v>
      </c>
      <c r="D523" s="5">
        <v>4.4000000000000004</v>
      </c>
      <c r="E523" s="8"/>
      <c r="F523" s="18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</row>
    <row r="524" spans="1:24" x14ac:dyDescent="0.3">
      <c r="A524" s="5">
        <f t="shared" si="9"/>
        <v>158</v>
      </c>
      <c r="B524" s="24" t="s">
        <v>241</v>
      </c>
      <c r="C524" s="5" t="s">
        <v>15</v>
      </c>
      <c r="D524" s="5">
        <v>1.5</v>
      </c>
      <c r="E524" s="8"/>
      <c r="F524" s="18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</row>
    <row r="525" spans="1:24" x14ac:dyDescent="0.3">
      <c r="A525" s="5">
        <f t="shared" si="9"/>
        <v>159</v>
      </c>
      <c r="B525" s="24" t="s">
        <v>242</v>
      </c>
      <c r="C525" s="5" t="s">
        <v>15</v>
      </c>
      <c r="D525" s="5">
        <v>3.4</v>
      </c>
      <c r="E525" s="8"/>
      <c r="F525" s="18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</row>
    <row r="526" spans="1:24" x14ac:dyDescent="0.3">
      <c r="A526" s="5">
        <f t="shared" si="9"/>
        <v>160</v>
      </c>
      <c r="B526" s="24" t="s">
        <v>235</v>
      </c>
      <c r="C526" s="5" t="s">
        <v>15</v>
      </c>
      <c r="D526" s="5">
        <v>3.2</v>
      </c>
      <c r="E526" s="8"/>
      <c r="F526" s="18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</row>
    <row r="527" spans="1:24" x14ac:dyDescent="0.3">
      <c r="A527" s="5">
        <f t="shared" si="9"/>
        <v>161</v>
      </c>
      <c r="B527" s="24" t="s">
        <v>236</v>
      </c>
      <c r="C527" s="5" t="s">
        <v>15</v>
      </c>
      <c r="D527" s="5">
        <v>0.6</v>
      </c>
      <c r="E527" s="8"/>
      <c r="F527" s="18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</row>
    <row r="528" spans="1:24" x14ac:dyDescent="0.3">
      <c r="A528" s="5">
        <f t="shared" si="9"/>
        <v>162</v>
      </c>
      <c r="B528" s="24" t="s">
        <v>231</v>
      </c>
      <c r="C528" s="5" t="s">
        <v>15</v>
      </c>
      <c r="D528" s="5">
        <v>3.1</v>
      </c>
      <c r="E528" s="8"/>
      <c r="F528" s="18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</row>
    <row r="529" spans="1:24" x14ac:dyDescent="0.3">
      <c r="A529" s="5">
        <f t="shared" si="9"/>
        <v>163</v>
      </c>
      <c r="B529" s="24" t="s">
        <v>232</v>
      </c>
      <c r="C529" s="5" t="s">
        <v>15</v>
      </c>
      <c r="D529" s="5">
        <v>3.3</v>
      </c>
      <c r="E529" s="8"/>
      <c r="F529" s="18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</row>
    <row r="530" spans="1:24" x14ac:dyDescent="0.3">
      <c r="A530" s="5">
        <f t="shared" si="9"/>
        <v>164</v>
      </c>
      <c r="B530" s="24" t="s">
        <v>239</v>
      </c>
      <c r="C530" s="5" t="s">
        <v>15</v>
      </c>
      <c r="D530" s="5">
        <v>2.1</v>
      </c>
      <c r="E530" s="8"/>
      <c r="F530" s="18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</row>
    <row r="531" spans="1:24" x14ac:dyDescent="0.3">
      <c r="A531" s="5">
        <f t="shared" si="9"/>
        <v>165</v>
      </c>
      <c r="B531" s="24" t="s">
        <v>230</v>
      </c>
      <c r="C531" s="5" t="s">
        <v>15</v>
      </c>
      <c r="D531" s="5">
        <v>2.2000000000000002</v>
      </c>
      <c r="E531" s="8"/>
      <c r="F531" s="18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</row>
    <row r="532" spans="1:24" x14ac:dyDescent="0.3">
      <c r="A532" s="5">
        <f t="shared" si="9"/>
        <v>166</v>
      </c>
      <c r="B532" s="24" t="s">
        <v>232</v>
      </c>
      <c r="C532" s="5" t="s">
        <v>15</v>
      </c>
      <c r="D532" s="5">
        <v>9.1</v>
      </c>
      <c r="E532" s="8"/>
      <c r="F532" s="18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</row>
    <row r="533" spans="1:24" x14ac:dyDescent="0.3">
      <c r="A533" s="5">
        <f t="shared" si="9"/>
        <v>167</v>
      </c>
      <c r="B533" s="24" t="s">
        <v>243</v>
      </c>
      <c r="C533" s="5" t="s">
        <v>15</v>
      </c>
      <c r="D533" s="5">
        <v>11.4</v>
      </c>
      <c r="E533" s="8"/>
      <c r="F533" s="18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</row>
    <row r="534" spans="1:24" x14ac:dyDescent="0.3">
      <c r="A534" s="5">
        <f t="shared" si="9"/>
        <v>168</v>
      </c>
      <c r="B534" s="24" t="s">
        <v>240</v>
      </c>
      <c r="C534" s="5" t="s">
        <v>15</v>
      </c>
      <c r="D534" s="5">
        <v>0.8</v>
      </c>
      <c r="E534" s="8"/>
      <c r="F534" s="18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</row>
    <row r="535" spans="1:24" x14ac:dyDescent="0.3">
      <c r="A535" s="5">
        <f t="shared" si="9"/>
        <v>169</v>
      </c>
      <c r="B535" s="24" t="s">
        <v>230</v>
      </c>
      <c r="C535" s="5" t="s">
        <v>15</v>
      </c>
      <c r="D535" s="5">
        <v>1.1000000000000001</v>
      </c>
      <c r="E535" s="8"/>
      <c r="F535" s="18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</row>
    <row r="536" spans="1:24" x14ac:dyDescent="0.3">
      <c r="A536" s="5">
        <f t="shared" si="9"/>
        <v>170</v>
      </c>
      <c r="B536" s="24" t="s">
        <v>243</v>
      </c>
      <c r="C536" s="5" t="s">
        <v>15</v>
      </c>
      <c r="D536" s="5">
        <v>2.7</v>
      </c>
      <c r="E536" s="8"/>
      <c r="F536" s="18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</row>
    <row r="537" spans="1:24" x14ac:dyDescent="0.3">
      <c r="A537" s="5">
        <f t="shared" si="9"/>
        <v>171</v>
      </c>
      <c r="B537" s="24" t="s">
        <v>244</v>
      </c>
      <c r="C537" s="5" t="s">
        <v>15</v>
      </c>
      <c r="D537" s="5">
        <v>15.9</v>
      </c>
      <c r="E537" s="8"/>
      <c r="F537" s="18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</row>
    <row r="538" spans="1:24" x14ac:dyDescent="0.3">
      <c r="A538" s="5">
        <f t="shared" si="9"/>
        <v>172</v>
      </c>
      <c r="B538" s="24" t="s">
        <v>245</v>
      </c>
      <c r="C538" s="5" t="s">
        <v>15</v>
      </c>
      <c r="D538" s="5">
        <v>8.9</v>
      </c>
      <c r="E538" s="8"/>
      <c r="F538" s="18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</row>
    <row r="539" spans="1:24" x14ac:dyDescent="0.3">
      <c r="A539" s="5">
        <f t="shared" si="9"/>
        <v>173</v>
      </c>
      <c r="B539" s="24" t="s">
        <v>246</v>
      </c>
      <c r="C539" s="5" t="s">
        <v>15</v>
      </c>
      <c r="D539" s="5">
        <v>20.5</v>
      </c>
      <c r="E539" s="8"/>
      <c r="F539" s="18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</row>
    <row r="540" spans="1:24" x14ac:dyDescent="0.3">
      <c r="A540" s="5">
        <f t="shared" si="9"/>
        <v>174</v>
      </c>
      <c r="B540" s="24" t="s">
        <v>247</v>
      </c>
      <c r="C540" s="5" t="s">
        <v>15</v>
      </c>
      <c r="D540" s="5">
        <v>51</v>
      </c>
      <c r="E540" s="8"/>
      <c r="F540" s="18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</row>
    <row r="541" spans="1:24" x14ac:dyDescent="0.3">
      <c r="A541" s="5">
        <f t="shared" si="9"/>
        <v>175</v>
      </c>
      <c r="B541" s="24" t="s">
        <v>248</v>
      </c>
      <c r="C541" s="5" t="s">
        <v>15</v>
      </c>
      <c r="D541" s="5">
        <v>18.2</v>
      </c>
      <c r="E541" s="8"/>
      <c r="F541" s="18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</row>
    <row r="542" spans="1:24" x14ac:dyDescent="0.3">
      <c r="A542" s="5">
        <f t="shared" si="9"/>
        <v>176</v>
      </c>
      <c r="B542" s="24" t="s">
        <v>249</v>
      </c>
      <c r="C542" s="5" t="s">
        <v>15</v>
      </c>
      <c r="D542" s="5">
        <v>25.3</v>
      </c>
      <c r="E542" s="8"/>
      <c r="F542" s="18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</row>
    <row r="543" spans="1:24" x14ac:dyDescent="0.3">
      <c r="A543" s="5">
        <f t="shared" si="9"/>
        <v>177</v>
      </c>
      <c r="B543" s="24" t="s">
        <v>250</v>
      </c>
      <c r="C543" s="5" t="s">
        <v>15</v>
      </c>
      <c r="D543" s="5">
        <v>0.7</v>
      </c>
      <c r="E543" s="8"/>
      <c r="F543" s="18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</row>
    <row r="544" spans="1:24" x14ac:dyDescent="0.3">
      <c r="A544" s="5">
        <f t="shared" si="9"/>
        <v>178</v>
      </c>
      <c r="B544" s="24" t="s">
        <v>251</v>
      </c>
      <c r="C544" s="5" t="s">
        <v>15</v>
      </c>
      <c r="D544" s="5">
        <v>3.9</v>
      </c>
      <c r="E544" s="8"/>
      <c r="F544" s="18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</row>
    <row r="545" spans="1:24" x14ac:dyDescent="0.3">
      <c r="A545" s="5">
        <f t="shared" si="9"/>
        <v>179</v>
      </c>
      <c r="B545" s="24" t="s">
        <v>252</v>
      </c>
      <c r="C545" s="5" t="s">
        <v>15</v>
      </c>
      <c r="D545" s="5">
        <v>3.9</v>
      </c>
      <c r="E545" s="8"/>
      <c r="F545" s="18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</row>
    <row r="546" spans="1:24" x14ac:dyDescent="0.3">
      <c r="A546" s="5">
        <f t="shared" si="9"/>
        <v>180</v>
      </c>
      <c r="B546" s="24" t="s">
        <v>253</v>
      </c>
      <c r="C546" s="5" t="s">
        <v>15</v>
      </c>
      <c r="D546" s="5">
        <v>7.7</v>
      </c>
      <c r="E546" s="8"/>
      <c r="F546" s="18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</row>
    <row r="547" spans="1:24" x14ac:dyDescent="0.3">
      <c r="A547" s="5">
        <f t="shared" si="9"/>
        <v>181</v>
      </c>
      <c r="B547" s="24" t="s">
        <v>254</v>
      </c>
      <c r="C547" s="5" t="s">
        <v>15</v>
      </c>
      <c r="D547" s="5">
        <v>34.700000000000003</v>
      </c>
      <c r="E547" s="8"/>
      <c r="F547" s="18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</row>
    <row r="548" spans="1:24" x14ac:dyDescent="0.3">
      <c r="A548" s="5">
        <f t="shared" si="9"/>
        <v>182</v>
      </c>
      <c r="B548" s="24" t="s">
        <v>255</v>
      </c>
      <c r="C548" s="5" t="s">
        <v>15</v>
      </c>
      <c r="D548" s="5">
        <v>11.6</v>
      </c>
      <c r="E548" s="8"/>
      <c r="F548" s="18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</row>
    <row r="549" spans="1:24" x14ac:dyDescent="0.3">
      <c r="A549" s="5">
        <f t="shared" si="9"/>
        <v>183</v>
      </c>
      <c r="B549" s="24" t="s">
        <v>256</v>
      </c>
      <c r="C549" s="5" t="s">
        <v>15</v>
      </c>
      <c r="D549" s="5">
        <v>0.3</v>
      </c>
      <c r="E549" s="8"/>
      <c r="F549" s="18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</row>
    <row r="550" spans="1:24" x14ac:dyDescent="0.3">
      <c r="A550" s="5">
        <f t="shared" si="9"/>
        <v>184</v>
      </c>
      <c r="B550" s="24" t="s">
        <v>257</v>
      </c>
      <c r="C550" s="5" t="s">
        <v>15</v>
      </c>
      <c r="D550" s="5">
        <v>1.9</v>
      </c>
      <c r="E550" s="8"/>
      <c r="F550" s="18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</row>
    <row r="551" spans="1:24" x14ac:dyDescent="0.3">
      <c r="A551" s="5">
        <f t="shared" si="9"/>
        <v>185</v>
      </c>
      <c r="B551" s="24" t="s">
        <v>258</v>
      </c>
      <c r="C551" s="5" t="s">
        <v>13</v>
      </c>
      <c r="D551" s="5">
        <v>2</v>
      </c>
      <c r="E551" s="8"/>
      <c r="F551" s="18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</row>
    <row r="552" spans="1:24" x14ac:dyDescent="0.3">
      <c r="A552" s="5">
        <f t="shared" si="9"/>
        <v>186</v>
      </c>
      <c r="B552" s="24" t="s">
        <v>259</v>
      </c>
      <c r="C552" s="5" t="s">
        <v>13</v>
      </c>
      <c r="D552" s="5">
        <v>3</v>
      </c>
      <c r="E552" s="8"/>
      <c r="F552" s="18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</row>
    <row r="553" spans="1:24" x14ac:dyDescent="0.3">
      <c r="A553" s="5">
        <f t="shared" si="9"/>
        <v>187</v>
      </c>
      <c r="B553" s="24" t="s">
        <v>260</v>
      </c>
      <c r="C553" s="5" t="s">
        <v>13</v>
      </c>
      <c r="D553" s="5">
        <v>1</v>
      </c>
      <c r="E553" s="8"/>
      <c r="F553" s="18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</row>
    <row r="554" spans="1:24" x14ac:dyDescent="0.3">
      <c r="A554" s="5">
        <f t="shared" si="9"/>
        <v>188</v>
      </c>
      <c r="B554" s="24" t="s">
        <v>261</v>
      </c>
      <c r="C554" s="5" t="s">
        <v>13</v>
      </c>
      <c r="D554" s="5">
        <v>1</v>
      </c>
      <c r="E554" s="8"/>
      <c r="F554" s="18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</row>
    <row r="555" spans="1:24" x14ac:dyDescent="0.3">
      <c r="A555" s="5">
        <f t="shared" si="9"/>
        <v>189</v>
      </c>
      <c r="B555" s="24" t="s">
        <v>262</v>
      </c>
      <c r="C555" s="5" t="s">
        <v>13</v>
      </c>
      <c r="D555" s="5">
        <v>1</v>
      </c>
      <c r="E555" s="8"/>
      <c r="F555" s="18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</row>
    <row r="556" spans="1:24" x14ac:dyDescent="0.3">
      <c r="A556" s="5">
        <f t="shared" si="9"/>
        <v>190</v>
      </c>
      <c r="B556" s="24" t="s">
        <v>263</v>
      </c>
      <c r="C556" s="5" t="s">
        <v>13</v>
      </c>
      <c r="D556" s="5">
        <v>4</v>
      </c>
      <c r="E556" s="8"/>
      <c r="F556" s="18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</row>
    <row r="557" spans="1:24" x14ac:dyDescent="0.3">
      <c r="A557" s="5">
        <f t="shared" si="9"/>
        <v>191</v>
      </c>
      <c r="B557" s="24" t="s">
        <v>264</v>
      </c>
      <c r="C557" s="5" t="s">
        <v>13</v>
      </c>
      <c r="D557" s="5">
        <v>7</v>
      </c>
      <c r="E557" s="8"/>
      <c r="F557" s="18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</row>
    <row r="558" spans="1:24" x14ac:dyDescent="0.3">
      <c r="A558" s="5">
        <f t="shared" si="9"/>
        <v>192</v>
      </c>
      <c r="B558" s="24" t="s">
        <v>265</v>
      </c>
      <c r="C558" s="5" t="s">
        <v>13</v>
      </c>
      <c r="D558" s="5">
        <v>2</v>
      </c>
      <c r="E558" s="8"/>
      <c r="F558" s="18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</row>
    <row r="559" spans="1:24" x14ac:dyDescent="0.3">
      <c r="A559" s="5">
        <f t="shared" si="9"/>
        <v>193</v>
      </c>
      <c r="B559" s="24" t="s">
        <v>266</v>
      </c>
      <c r="C559" s="5" t="s">
        <v>13</v>
      </c>
      <c r="D559" s="5">
        <v>1</v>
      </c>
      <c r="E559" s="8"/>
      <c r="F559" s="18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</row>
    <row r="560" spans="1:24" x14ac:dyDescent="0.3">
      <c r="A560" s="5">
        <f t="shared" si="9"/>
        <v>194</v>
      </c>
      <c r="B560" s="24" t="s">
        <v>267</v>
      </c>
      <c r="C560" s="5" t="s">
        <v>13</v>
      </c>
      <c r="D560" s="5">
        <v>2</v>
      </c>
      <c r="E560" s="8"/>
      <c r="F560" s="18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</row>
    <row r="561" spans="1:24" x14ac:dyDescent="0.3">
      <c r="A561" s="5">
        <f t="shared" ref="A561:A619" si="10">A560+1</f>
        <v>195</v>
      </c>
      <c r="B561" s="24" t="s">
        <v>268</v>
      </c>
      <c r="C561" s="5" t="s">
        <v>13</v>
      </c>
      <c r="D561" s="5">
        <v>3</v>
      </c>
      <c r="E561" s="8"/>
      <c r="F561" s="18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</row>
    <row r="562" spans="1:24" x14ac:dyDescent="0.3">
      <c r="A562" s="5">
        <f t="shared" si="10"/>
        <v>196</v>
      </c>
      <c r="B562" s="24" t="s">
        <v>269</v>
      </c>
      <c r="C562" s="5" t="s">
        <v>13</v>
      </c>
      <c r="D562" s="5">
        <v>2</v>
      </c>
      <c r="E562" s="8"/>
      <c r="F562" s="18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</row>
    <row r="563" spans="1:24" x14ac:dyDescent="0.3">
      <c r="A563" s="5">
        <f t="shared" si="10"/>
        <v>197</v>
      </c>
      <c r="B563" s="24" t="s">
        <v>270</v>
      </c>
      <c r="C563" s="5" t="s">
        <v>13</v>
      </c>
      <c r="D563" s="5">
        <v>2</v>
      </c>
      <c r="E563" s="8"/>
      <c r="F563" s="18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</row>
    <row r="564" spans="1:24" x14ac:dyDescent="0.3">
      <c r="A564" s="5">
        <f t="shared" si="10"/>
        <v>198</v>
      </c>
      <c r="B564" s="24" t="s">
        <v>271</v>
      </c>
      <c r="C564" s="5" t="s">
        <v>13</v>
      </c>
      <c r="D564" s="5">
        <v>1</v>
      </c>
      <c r="E564" s="8"/>
      <c r="F564" s="18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</row>
    <row r="565" spans="1:24" x14ac:dyDescent="0.3">
      <c r="A565" s="5">
        <f t="shared" si="10"/>
        <v>199</v>
      </c>
      <c r="B565" s="24" t="s">
        <v>272</v>
      </c>
      <c r="C565" s="5" t="s">
        <v>13</v>
      </c>
      <c r="D565" s="5">
        <v>2</v>
      </c>
      <c r="E565" s="8"/>
      <c r="F565" s="18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</row>
    <row r="566" spans="1:24" x14ac:dyDescent="0.3">
      <c r="A566" s="5">
        <f t="shared" si="10"/>
        <v>200</v>
      </c>
      <c r="B566" s="24" t="s">
        <v>273</v>
      </c>
      <c r="C566" s="5" t="s">
        <v>13</v>
      </c>
      <c r="D566" s="5">
        <v>6</v>
      </c>
      <c r="E566" s="8"/>
      <c r="F566" s="18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</row>
    <row r="567" spans="1:24" x14ac:dyDescent="0.3">
      <c r="A567" s="5">
        <f t="shared" si="10"/>
        <v>201</v>
      </c>
      <c r="B567" s="24" t="s">
        <v>274</v>
      </c>
      <c r="C567" s="5" t="s">
        <v>13</v>
      </c>
      <c r="D567" s="5">
        <v>8</v>
      </c>
      <c r="E567" s="8"/>
      <c r="F567" s="18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</row>
    <row r="568" spans="1:24" x14ac:dyDescent="0.3">
      <c r="A568" s="5">
        <f t="shared" si="10"/>
        <v>202</v>
      </c>
      <c r="B568" s="24" t="s">
        <v>275</v>
      </c>
      <c r="C568" s="5" t="s">
        <v>13</v>
      </c>
      <c r="D568" s="5">
        <v>1</v>
      </c>
      <c r="E568" s="8"/>
      <c r="F568" s="18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</row>
    <row r="569" spans="1:24" x14ac:dyDescent="0.3">
      <c r="A569" s="5">
        <f t="shared" si="10"/>
        <v>203</v>
      </c>
      <c r="B569" s="24" t="s">
        <v>276</v>
      </c>
      <c r="C569" s="5" t="s">
        <v>13</v>
      </c>
      <c r="D569" s="5">
        <v>1</v>
      </c>
      <c r="E569" s="8"/>
      <c r="F569" s="18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</row>
    <row r="570" spans="1:24" x14ac:dyDescent="0.3">
      <c r="A570" s="5">
        <f t="shared" si="10"/>
        <v>204</v>
      </c>
      <c r="B570" s="24" t="s">
        <v>277</v>
      </c>
      <c r="C570" s="5" t="s">
        <v>13</v>
      </c>
      <c r="D570" s="5">
        <v>1</v>
      </c>
      <c r="E570" s="8"/>
      <c r="F570" s="18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</row>
    <row r="571" spans="1:24" x14ac:dyDescent="0.3">
      <c r="A571" s="5">
        <f t="shared" si="10"/>
        <v>205</v>
      </c>
      <c r="B571" s="24" t="s">
        <v>278</v>
      </c>
      <c r="C571" s="5" t="s">
        <v>13</v>
      </c>
      <c r="D571" s="5">
        <v>1</v>
      </c>
      <c r="E571" s="8"/>
      <c r="F571" s="18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</row>
    <row r="572" spans="1:24" x14ac:dyDescent="0.3">
      <c r="A572" s="5">
        <f t="shared" si="10"/>
        <v>206</v>
      </c>
      <c r="B572" s="24" t="s">
        <v>279</v>
      </c>
      <c r="C572" s="5" t="s">
        <v>13</v>
      </c>
      <c r="D572" s="5">
        <v>4</v>
      </c>
      <c r="E572" s="8"/>
      <c r="F572" s="18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</row>
    <row r="573" spans="1:24" x14ac:dyDescent="0.3">
      <c r="A573" s="5">
        <f t="shared" si="10"/>
        <v>207</v>
      </c>
      <c r="B573" s="24" t="s">
        <v>280</v>
      </c>
      <c r="C573" s="5" t="s">
        <v>13</v>
      </c>
      <c r="D573" s="5">
        <v>4</v>
      </c>
      <c r="E573" s="8"/>
      <c r="F573" s="18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</row>
    <row r="574" spans="1:24" x14ac:dyDescent="0.3">
      <c r="A574" s="5">
        <f t="shared" si="10"/>
        <v>208</v>
      </c>
      <c r="B574" s="24" t="s">
        <v>281</v>
      </c>
      <c r="C574" s="5" t="s">
        <v>13</v>
      </c>
      <c r="D574" s="5">
        <v>1</v>
      </c>
      <c r="E574" s="8"/>
      <c r="F574" s="18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</row>
    <row r="575" spans="1:24" x14ac:dyDescent="0.3">
      <c r="A575" s="5">
        <f t="shared" si="10"/>
        <v>209</v>
      </c>
      <c r="B575" s="24" t="s">
        <v>282</v>
      </c>
      <c r="C575" s="5" t="s">
        <v>13</v>
      </c>
      <c r="D575" s="5">
        <v>2</v>
      </c>
      <c r="E575" s="8"/>
      <c r="F575" s="18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</row>
    <row r="576" spans="1:24" x14ac:dyDescent="0.3">
      <c r="A576" s="5">
        <f t="shared" si="10"/>
        <v>210</v>
      </c>
      <c r="B576" s="24" t="s">
        <v>283</v>
      </c>
      <c r="C576" s="5" t="s">
        <v>13</v>
      </c>
      <c r="D576" s="5">
        <v>4</v>
      </c>
      <c r="E576" s="8"/>
      <c r="F576" s="18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</row>
    <row r="577" spans="1:24" x14ac:dyDescent="0.3">
      <c r="A577" s="5">
        <f t="shared" si="10"/>
        <v>211</v>
      </c>
      <c r="B577" s="24" t="s">
        <v>284</v>
      </c>
      <c r="C577" s="5" t="s">
        <v>13</v>
      </c>
      <c r="D577" s="5">
        <v>1</v>
      </c>
      <c r="E577" s="8"/>
      <c r="F577" s="18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</row>
    <row r="578" spans="1:24" x14ac:dyDescent="0.3">
      <c r="A578" s="5">
        <f t="shared" si="10"/>
        <v>212</v>
      </c>
      <c r="B578" s="24" t="s">
        <v>285</v>
      </c>
      <c r="C578" s="5" t="s">
        <v>13</v>
      </c>
      <c r="D578" s="5">
        <v>1</v>
      </c>
      <c r="E578" s="8"/>
      <c r="F578" s="18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</row>
    <row r="579" spans="1:24" x14ac:dyDescent="0.3">
      <c r="A579" s="5">
        <f t="shared" si="10"/>
        <v>213</v>
      </c>
      <c r="B579" s="24" t="s">
        <v>286</v>
      </c>
      <c r="C579" s="5" t="s">
        <v>13</v>
      </c>
      <c r="D579" s="5">
        <v>1</v>
      </c>
      <c r="E579" s="8"/>
      <c r="F579" s="18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</row>
    <row r="580" spans="1:24" x14ac:dyDescent="0.3">
      <c r="A580" s="5">
        <f t="shared" si="10"/>
        <v>214</v>
      </c>
      <c r="B580" s="24" t="s">
        <v>287</v>
      </c>
      <c r="C580" s="5" t="s">
        <v>13</v>
      </c>
      <c r="D580" s="5">
        <v>10</v>
      </c>
      <c r="E580" s="8"/>
      <c r="F580" s="18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</row>
    <row r="581" spans="1:24" x14ac:dyDescent="0.3">
      <c r="A581" s="5">
        <f t="shared" si="10"/>
        <v>215</v>
      </c>
      <c r="B581" s="24" t="s">
        <v>288</v>
      </c>
      <c r="C581" s="5" t="s">
        <v>13</v>
      </c>
      <c r="D581" s="5">
        <v>1</v>
      </c>
      <c r="E581" s="8"/>
      <c r="F581" s="18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</row>
    <row r="582" spans="1:24" x14ac:dyDescent="0.3">
      <c r="A582" s="5">
        <f t="shared" si="10"/>
        <v>216</v>
      </c>
      <c r="B582" s="24" t="s">
        <v>289</v>
      </c>
      <c r="C582" s="5" t="s">
        <v>13</v>
      </c>
      <c r="D582" s="5">
        <v>1</v>
      </c>
      <c r="E582" s="8"/>
      <c r="F582" s="18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</row>
    <row r="583" spans="1:24" x14ac:dyDescent="0.3">
      <c r="A583" s="5">
        <f t="shared" si="10"/>
        <v>217</v>
      </c>
      <c r="B583" s="24" t="s">
        <v>290</v>
      </c>
      <c r="C583" s="5" t="s">
        <v>13</v>
      </c>
      <c r="D583" s="5">
        <v>1</v>
      </c>
      <c r="E583" s="8"/>
      <c r="F583" s="18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</row>
    <row r="584" spans="1:24" x14ac:dyDescent="0.3">
      <c r="A584" s="5">
        <f t="shared" si="10"/>
        <v>218</v>
      </c>
      <c r="B584" s="24" t="s">
        <v>291</v>
      </c>
      <c r="C584" s="5" t="s">
        <v>13</v>
      </c>
      <c r="D584" s="5">
        <v>1</v>
      </c>
      <c r="E584" s="8"/>
      <c r="F584" s="18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</row>
    <row r="585" spans="1:24" x14ac:dyDescent="0.3">
      <c r="A585" s="5">
        <f t="shared" si="10"/>
        <v>219</v>
      </c>
      <c r="B585" s="24" t="s">
        <v>292</v>
      </c>
      <c r="C585" s="5" t="s">
        <v>13</v>
      </c>
      <c r="D585" s="5">
        <v>1</v>
      </c>
      <c r="E585" s="8"/>
      <c r="F585" s="18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</row>
    <row r="586" spans="1:24" x14ac:dyDescent="0.3">
      <c r="A586" s="5">
        <f t="shared" si="10"/>
        <v>220</v>
      </c>
      <c r="B586" s="24" t="s">
        <v>293</v>
      </c>
      <c r="C586" s="5" t="s">
        <v>13</v>
      </c>
      <c r="D586" s="5">
        <v>1</v>
      </c>
      <c r="E586" s="8"/>
      <c r="F586" s="18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</row>
    <row r="587" spans="1:24" x14ac:dyDescent="0.3">
      <c r="A587" s="5">
        <f t="shared" si="10"/>
        <v>221</v>
      </c>
      <c r="B587" s="24" t="s">
        <v>294</v>
      </c>
      <c r="C587" s="5" t="s">
        <v>13</v>
      </c>
      <c r="D587" s="5">
        <v>4</v>
      </c>
      <c r="E587" s="8"/>
      <c r="F587" s="18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</row>
    <row r="588" spans="1:24" x14ac:dyDescent="0.3">
      <c r="A588" s="5">
        <f t="shared" si="10"/>
        <v>222</v>
      </c>
      <c r="B588" s="24" t="s">
        <v>295</v>
      </c>
      <c r="C588" s="5" t="s">
        <v>13</v>
      </c>
      <c r="D588" s="5">
        <v>1</v>
      </c>
      <c r="E588" s="8"/>
      <c r="F588" s="18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</row>
    <row r="589" spans="1:24" x14ac:dyDescent="0.3">
      <c r="A589" s="5">
        <f t="shared" si="10"/>
        <v>223</v>
      </c>
      <c r="B589" s="24" t="s">
        <v>296</v>
      </c>
      <c r="C589" s="5" t="s">
        <v>13</v>
      </c>
      <c r="D589" s="5">
        <v>4</v>
      </c>
      <c r="E589" s="8"/>
      <c r="F589" s="18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</row>
    <row r="590" spans="1:24" x14ac:dyDescent="0.3">
      <c r="A590" s="5">
        <f t="shared" si="10"/>
        <v>224</v>
      </c>
      <c r="B590" s="24" t="s">
        <v>297</v>
      </c>
      <c r="C590" s="5" t="s">
        <v>13</v>
      </c>
      <c r="D590" s="5">
        <v>1</v>
      </c>
      <c r="E590" s="8"/>
      <c r="F590" s="18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</row>
    <row r="591" spans="1:24" x14ac:dyDescent="0.3">
      <c r="A591" s="5">
        <f t="shared" si="10"/>
        <v>225</v>
      </c>
      <c r="B591" s="24" t="s">
        <v>283</v>
      </c>
      <c r="C591" s="5" t="s">
        <v>13</v>
      </c>
      <c r="D591" s="5">
        <v>2</v>
      </c>
      <c r="E591" s="8"/>
      <c r="F591" s="18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</row>
    <row r="592" spans="1:24" x14ac:dyDescent="0.3">
      <c r="A592" s="5">
        <f t="shared" si="10"/>
        <v>226</v>
      </c>
      <c r="B592" s="24" t="s">
        <v>298</v>
      </c>
      <c r="C592" s="5" t="s">
        <v>13</v>
      </c>
      <c r="D592" s="5">
        <v>1</v>
      </c>
      <c r="E592" s="8"/>
      <c r="F592" s="18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</row>
    <row r="593" spans="1:24" x14ac:dyDescent="0.3">
      <c r="A593" s="5">
        <f t="shared" si="10"/>
        <v>227</v>
      </c>
      <c r="B593" s="24" t="s">
        <v>299</v>
      </c>
      <c r="C593" s="5" t="s">
        <v>13</v>
      </c>
      <c r="D593" s="5">
        <v>1</v>
      </c>
      <c r="E593" s="8"/>
      <c r="F593" s="18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</row>
    <row r="594" spans="1:24" x14ac:dyDescent="0.3">
      <c r="A594" s="5">
        <f t="shared" si="10"/>
        <v>228</v>
      </c>
      <c r="B594" s="24" t="s">
        <v>300</v>
      </c>
      <c r="C594" s="5" t="s">
        <v>13</v>
      </c>
      <c r="D594" s="5">
        <v>1</v>
      </c>
      <c r="E594" s="8"/>
      <c r="F594" s="18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</row>
    <row r="595" spans="1:24" x14ac:dyDescent="0.3">
      <c r="A595" s="5">
        <f t="shared" si="10"/>
        <v>229</v>
      </c>
      <c r="B595" s="24" t="s">
        <v>301</v>
      </c>
      <c r="C595" s="5" t="s">
        <v>13</v>
      </c>
      <c r="D595" s="5">
        <v>1</v>
      </c>
      <c r="E595" s="8"/>
      <c r="F595" s="18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</row>
    <row r="596" spans="1:24" x14ac:dyDescent="0.3">
      <c r="A596" s="5">
        <f t="shared" si="10"/>
        <v>230</v>
      </c>
      <c r="B596" s="24" t="s">
        <v>302</v>
      </c>
      <c r="C596" s="5" t="s">
        <v>13</v>
      </c>
      <c r="D596" s="5">
        <v>1</v>
      </c>
      <c r="E596" s="8"/>
      <c r="F596" s="18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</row>
    <row r="597" spans="1:24" x14ac:dyDescent="0.3">
      <c r="A597" s="5">
        <f t="shared" si="10"/>
        <v>231</v>
      </c>
      <c r="B597" s="24" t="s">
        <v>303</v>
      </c>
      <c r="C597" s="5" t="s">
        <v>13</v>
      </c>
      <c r="D597" s="5">
        <v>1</v>
      </c>
      <c r="E597" s="8"/>
      <c r="F597" s="18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</row>
    <row r="598" spans="1:24" x14ac:dyDescent="0.3">
      <c r="A598" s="5">
        <f t="shared" si="10"/>
        <v>232</v>
      </c>
      <c r="B598" s="24" t="s">
        <v>304</v>
      </c>
      <c r="C598" s="5" t="s">
        <v>13</v>
      </c>
      <c r="D598" s="5">
        <v>1</v>
      </c>
      <c r="E598" s="8"/>
      <c r="F598" s="18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</row>
    <row r="599" spans="1:24" x14ac:dyDescent="0.3">
      <c r="A599" s="5">
        <f t="shared" si="10"/>
        <v>233</v>
      </c>
      <c r="B599" s="24" t="s">
        <v>305</v>
      </c>
      <c r="C599" s="5" t="s">
        <v>13</v>
      </c>
      <c r="D599" s="5">
        <v>1</v>
      </c>
      <c r="E599" s="8"/>
      <c r="F599" s="18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</row>
    <row r="600" spans="1:24" x14ac:dyDescent="0.3">
      <c r="A600" s="5">
        <f t="shared" si="10"/>
        <v>234</v>
      </c>
      <c r="B600" s="24" t="s">
        <v>306</v>
      </c>
      <c r="C600" s="5" t="s">
        <v>13</v>
      </c>
      <c r="D600" s="5">
        <v>1</v>
      </c>
      <c r="E600" s="8"/>
      <c r="F600" s="18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</row>
    <row r="601" spans="1:24" x14ac:dyDescent="0.3">
      <c r="A601" s="5">
        <f t="shared" si="10"/>
        <v>235</v>
      </c>
      <c r="B601" s="24" t="s">
        <v>307</v>
      </c>
      <c r="C601" s="5" t="s">
        <v>13</v>
      </c>
      <c r="D601" s="5">
        <v>1</v>
      </c>
      <c r="E601" s="8"/>
      <c r="F601" s="18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</row>
    <row r="602" spans="1:24" x14ac:dyDescent="0.3">
      <c r="A602" s="5">
        <f t="shared" si="10"/>
        <v>236</v>
      </c>
      <c r="B602" s="24" t="s">
        <v>308</v>
      </c>
      <c r="C602" s="5" t="s">
        <v>13</v>
      </c>
      <c r="D602" s="5">
        <v>1</v>
      </c>
      <c r="E602" s="8"/>
      <c r="F602" s="18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</row>
    <row r="603" spans="1:24" x14ac:dyDescent="0.3">
      <c r="A603" s="5">
        <f t="shared" si="10"/>
        <v>237</v>
      </c>
      <c r="B603" s="24" t="s">
        <v>309</v>
      </c>
      <c r="C603" s="5" t="s">
        <v>13</v>
      </c>
      <c r="D603" s="5">
        <v>1</v>
      </c>
      <c r="E603" s="8"/>
      <c r="F603" s="18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</row>
    <row r="604" spans="1:24" x14ac:dyDescent="0.3">
      <c r="A604" s="5">
        <f t="shared" si="10"/>
        <v>238</v>
      </c>
      <c r="B604" s="24" t="s">
        <v>310</v>
      </c>
      <c r="C604" s="5" t="s">
        <v>13</v>
      </c>
      <c r="D604" s="5">
        <v>2</v>
      </c>
      <c r="E604" s="8"/>
      <c r="F604" s="18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</row>
    <row r="605" spans="1:24" x14ac:dyDescent="0.3">
      <c r="A605" s="5">
        <f t="shared" si="10"/>
        <v>239</v>
      </c>
      <c r="B605" s="24" t="s">
        <v>311</v>
      </c>
      <c r="C605" s="5" t="s">
        <v>13</v>
      </c>
      <c r="D605" s="5">
        <v>1</v>
      </c>
      <c r="E605" s="8"/>
      <c r="F605" s="18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</row>
    <row r="606" spans="1:24" x14ac:dyDescent="0.3">
      <c r="A606" s="5">
        <f t="shared" si="10"/>
        <v>240</v>
      </c>
      <c r="B606" s="24" t="s">
        <v>312</v>
      </c>
      <c r="C606" s="5" t="s">
        <v>13</v>
      </c>
      <c r="D606" s="5">
        <v>1</v>
      </c>
      <c r="E606" s="8"/>
      <c r="F606" s="18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</row>
    <row r="607" spans="1:24" ht="27.6" x14ac:dyDescent="0.3">
      <c r="A607" s="5">
        <f t="shared" si="10"/>
        <v>241</v>
      </c>
      <c r="B607" s="9" t="s">
        <v>313</v>
      </c>
      <c r="C607" s="5" t="s">
        <v>7</v>
      </c>
      <c r="D607" s="5">
        <v>16.175000000000001</v>
      </c>
      <c r="E607" s="8"/>
      <c r="F607" s="18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</row>
    <row r="608" spans="1:24" x14ac:dyDescent="0.3">
      <c r="A608" s="5">
        <f t="shared" si="10"/>
        <v>242</v>
      </c>
      <c r="B608" s="24" t="s">
        <v>314</v>
      </c>
      <c r="C608" s="5" t="s">
        <v>11</v>
      </c>
      <c r="D608" s="5">
        <v>323.5</v>
      </c>
      <c r="E608" s="8"/>
      <c r="F608" s="18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</row>
    <row r="609" spans="1:24" x14ac:dyDescent="0.3">
      <c r="A609" s="5">
        <f t="shared" si="10"/>
        <v>243</v>
      </c>
      <c r="B609" s="31" t="s">
        <v>315</v>
      </c>
      <c r="C609" s="5" t="s">
        <v>13</v>
      </c>
      <c r="D609" s="5">
        <v>10</v>
      </c>
      <c r="E609" s="8"/>
      <c r="F609" s="18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</row>
    <row r="610" spans="1:24" x14ac:dyDescent="0.3">
      <c r="A610" s="5">
        <f t="shared" si="10"/>
        <v>244</v>
      </c>
      <c r="B610" s="24" t="s">
        <v>316</v>
      </c>
      <c r="C610" s="5" t="s">
        <v>13</v>
      </c>
      <c r="D610" s="5">
        <v>1</v>
      </c>
      <c r="E610" s="8"/>
      <c r="F610" s="18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</row>
    <row r="611" spans="1:24" x14ac:dyDescent="0.3">
      <c r="A611" s="5">
        <f t="shared" si="10"/>
        <v>245</v>
      </c>
      <c r="B611" s="24" t="s">
        <v>317</v>
      </c>
      <c r="C611" s="5" t="s">
        <v>13</v>
      </c>
      <c r="D611" s="5">
        <v>2</v>
      </c>
      <c r="E611" s="8"/>
      <c r="F611" s="18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</row>
    <row r="612" spans="1:24" x14ac:dyDescent="0.3">
      <c r="A612" s="5">
        <f t="shared" si="10"/>
        <v>246</v>
      </c>
      <c r="B612" s="24" t="s">
        <v>318</v>
      </c>
      <c r="C612" s="5" t="s">
        <v>13</v>
      </c>
      <c r="D612" s="5">
        <v>1</v>
      </c>
      <c r="E612" s="8"/>
      <c r="F612" s="18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</row>
    <row r="613" spans="1:24" x14ac:dyDescent="0.3">
      <c r="A613" s="5">
        <f t="shared" si="10"/>
        <v>247</v>
      </c>
      <c r="B613" s="24" t="s">
        <v>319</v>
      </c>
      <c r="C613" s="5" t="s">
        <v>13</v>
      </c>
      <c r="D613" s="5">
        <v>1</v>
      </c>
      <c r="E613" s="8"/>
      <c r="F613" s="18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</row>
    <row r="614" spans="1:24" x14ac:dyDescent="0.3">
      <c r="A614" s="5">
        <f t="shared" si="10"/>
        <v>248</v>
      </c>
      <c r="B614" s="24" t="s">
        <v>320</v>
      </c>
      <c r="C614" s="5" t="s">
        <v>13</v>
      </c>
      <c r="D614" s="5">
        <v>1</v>
      </c>
      <c r="E614" s="8"/>
      <c r="F614" s="18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</row>
    <row r="615" spans="1:24" x14ac:dyDescent="0.3">
      <c r="A615" s="5">
        <f t="shared" si="10"/>
        <v>249</v>
      </c>
      <c r="B615" s="24" t="s">
        <v>321</v>
      </c>
      <c r="C615" s="5" t="s">
        <v>13</v>
      </c>
      <c r="D615" s="5">
        <v>2</v>
      </c>
      <c r="E615" s="8"/>
      <c r="F615" s="18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</row>
    <row r="616" spans="1:24" x14ac:dyDescent="0.3">
      <c r="A616" s="5">
        <f t="shared" si="10"/>
        <v>250</v>
      </c>
      <c r="B616" s="24" t="s">
        <v>322</v>
      </c>
      <c r="C616" s="5" t="s">
        <v>13</v>
      </c>
      <c r="D616" s="5">
        <v>2</v>
      </c>
      <c r="E616" s="8"/>
      <c r="F616" s="18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</row>
    <row r="617" spans="1:24" x14ac:dyDescent="0.3">
      <c r="A617" s="5">
        <f t="shared" si="10"/>
        <v>251</v>
      </c>
      <c r="B617" s="24" t="s">
        <v>323</v>
      </c>
      <c r="C617" s="5" t="s">
        <v>13</v>
      </c>
      <c r="D617" s="5">
        <v>2</v>
      </c>
      <c r="E617" s="8"/>
      <c r="F617" s="18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</row>
    <row r="618" spans="1:24" x14ac:dyDescent="0.3">
      <c r="A618" s="5">
        <f t="shared" si="10"/>
        <v>252</v>
      </c>
      <c r="B618" s="24" t="s">
        <v>324</v>
      </c>
      <c r="C618" s="5" t="s">
        <v>13</v>
      </c>
      <c r="D618" s="5">
        <v>1</v>
      </c>
      <c r="E618" s="8"/>
      <c r="F618" s="18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</row>
    <row r="619" spans="1:24" x14ac:dyDescent="0.3">
      <c r="A619" s="5">
        <f t="shared" si="10"/>
        <v>253</v>
      </c>
      <c r="B619" s="24" t="s">
        <v>325</v>
      </c>
      <c r="C619" s="5" t="s">
        <v>13</v>
      </c>
      <c r="D619" s="5">
        <v>1</v>
      </c>
      <c r="E619" s="8"/>
      <c r="F619" s="18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</row>
    <row r="620" spans="1:24" x14ac:dyDescent="0.3">
      <c r="A620" s="5">
        <f>A619+1</f>
        <v>254</v>
      </c>
      <c r="B620" s="24" t="s">
        <v>326</v>
      </c>
      <c r="C620" s="5" t="s">
        <v>13</v>
      </c>
      <c r="D620" s="5">
        <v>2</v>
      </c>
      <c r="E620" s="8"/>
      <c r="F620" s="18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</row>
    <row r="621" spans="1:24" ht="27.6" x14ac:dyDescent="0.3">
      <c r="A621" s="5">
        <f t="shared" ref="A621:A627" si="11">A620+1</f>
        <v>255</v>
      </c>
      <c r="B621" s="24" t="s">
        <v>327</v>
      </c>
      <c r="C621" s="5" t="s">
        <v>13</v>
      </c>
      <c r="D621" s="5">
        <v>2</v>
      </c>
      <c r="E621" s="8"/>
      <c r="F621" s="18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</row>
    <row r="622" spans="1:24" ht="27.6" x14ac:dyDescent="0.3">
      <c r="A622" s="5">
        <f t="shared" si="11"/>
        <v>256</v>
      </c>
      <c r="B622" s="24" t="s">
        <v>328</v>
      </c>
      <c r="C622" s="5" t="s">
        <v>13</v>
      </c>
      <c r="D622" s="5">
        <v>7</v>
      </c>
      <c r="E622" s="8"/>
      <c r="F622" s="18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</row>
    <row r="623" spans="1:24" ht="27.6" x14ac:dyDescent="0.3">
      <c r="A623" s="5">
        <f t="shared" si="11"/>
        <v>257</v>
      </c>
      <c r="B623" s="24" t="s">
        <v>329</v>
      </c>
      <c r="C623" s="5" t="s">
        <v>13</v>
      </c>
      <c r="D623" s="5">
        <v>18</v>
      </c>
      <c r="E623" s="8"/>
      <c r="F623" s="18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</row>
    <row r="624" spans="1:24" ht="27.6" x14ac:dyDescent="0.3">
      <c r="A624" s="5">
        <f t="shared" si="11"/>
        <v>258</v>
      </c>
      <c r="B624" s="24" t="s">
        <v>330</v>
      </c>
      <c r="C624" s="5" t="s">
        <v>13</v>
      </c>
      <c r="D624" s="5">
        <v>1</v>
      </c>
      <c r="E624" s="8"/>
      <c r="F624" s="18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</row>
    <row r="625" spans="1:24" ht="27.6" x14ac:dyDescent="0.3">
      <c r="A625" s="5">
        <f t="shared" si="11"/>
        <v>259</v>
      </c>
      <c r="B625" s="24" t="s">
        <v>331</v>
      </c>
      <c r="C625" s="5" t="s">
        <v>13</v>
      </c>
      <c r="D625" s="5">
        <v>2</v>
      </c>
      <c r="E625" s="8"/>
      <c r="F625" s="18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</row>
    <row r="626" spans="1:24" x14ac:dyDescent="0.3">
      <c r="A626" s="5">
        <f t="shared" si="11"/>
        <v>260</v>
      </c>
      <c r="B626" s="24" t="s">
        <v>332</v>
      </c>
      <c r="C626" s="5" t="s">
        <v>13</v>
      </c>
      <c r="D626" s="5">
        <v>1</v>
      </c>
      <c r="E626" s="8"/>
      <c r="F626" s="18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</row>
    <row r="627" spans="1:24" x14ac:dyDescent="0.3">
      <c r="A627" s="5">
        <f t="shared" si="11"/>
        <v>261</v>
      </c>
      <c r="B627" s="24" t="s">
        <v>333</v>
      </c>
      <c r="C627" s="5" t="s">
        <v>13</v>
      </c>
      <c r="D627" s="5">
        <v>4</v>
      </c>
      <c r="E627" s="8"/>
      <c r="F627" s="18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</row>
    <row r="628" spans="1:24" x14ac:dyDescent="0.3">
      <c r="A628" s="5">
        <f>A627+1</f>
        <v>262</v>
      </c>
      <c r="B628" s="24" t="s">
        <v>334</v>
      </c>
      <c r="C628" s="5" t="s">
        <v>13</v>
      </c>
      <c r="D628" s="5">
        <v>1</v>
      </c>
      <c r="E628" s="8"/>
      <c r="F628" s="18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</row>
    <row r="629" spans="1:24" x14ac:dyDescent="0.3">
      <c r="A629" s="5">
        <f t="shared" ref="A629:A633" si="12">A628+1</f>
        <v>263</v>
      </c>
      <c r="B629" s="24" t="s">
        <v>335</v>
      </c>
      <c r="C629" s="5" t="s">
        <v>13</v>
      </c>
      <c r="D629" s="5">
        <v>1</v>
      </c>
      <c r="E629" s="8"/>
      <c r="F629" s="18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</row>
    <row r="630" spans="1:24" x14ac:dyDescent="0.3">
      <c r="A630" s="5">
        <f t="shared" si="12"/>
        <v>264</v>
      </c>
      <c r="B630" s="9" t="s">
        <v>336</v>
      </c>
      <c r="C630" s="5" t="s">
        <v>13</v>
      </c>
      <c r="D630" s="5">
        <v>4</v>
      </c>
      <c r="E630" s="8"/>
      <c r="F630" s="18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</row>
    <row r="631" spans="1:24" ht="27.6" x14ac:dyDescent="0.3">
      <c r="A631" s="5">
        <f t="shared" si="12"/>
        <v>265</v>
      </c>
      <c r="B631" s="24" t="s">
        <v>337</v>
      </c>
      <c r="C631" s="5" t="s">
        <v>13</v>
      </c>
      <c r="D631" s="5">
        <v>3</v>
      </c>
      <c r="E631" s="8"/>
      <c r="F631" s="18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</row>
    <row r="632" spans="1:24" x14ac:dyDescent="0.3">
      <c r="A632" s="5">
        <f t="shared" si="12"/>
        <v>266</v>
      </c>
      <c r="B632" s="24" t="s">
        <v>338</v>
      </c>
      <c r="C632" s="5" t="s">
        <v>13</v>
      </c>
      <c r="D632" s="5">
        <v>1</v>
      </c>
      <c r="E632" s="8"/>
      <c r="F632" s="18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</row>
    <row r="633" spans="1:24" x14ac:dyDescent="0.3">
      <c r="A633" s="5">
        <f t="shared" si="12"/>
        <v>267</v>
      </c>
      <c r="B633" s="24" t="s">
        <v>339</v>
      </c>
      <c r="C633" s="5" t="s">
        <v>13</v>
      </c>
      <c r="D633" s="5">
        <v>1</v>
      </c>
      <c r="E633" s="8"/>
      <c r="F633" s="18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</row>
    <row r="634" spans="1:24" x14ac:dyDescent="0.3">
      <c r="A634" s="5">
        <f>A633+1</f>
        <v>268</v>
      </c>
      <c r="B634" s="24" t="s">
        <v>340</v>
      </c>
      <c r="C634" s="5" t="s">
        <v>13</v>
      </c>
      <c r="D634" s="5">
        <v>1</v>
      </c>
      <c r="E634" s="8"/>
      <c r="F634" s="18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</row>
    <row r="635" spans="1:24" x14ac:dyDescent="0.3">
      <c r="A635" s="5">
        <f t="shared" ref="A635:A639" si="13">A634+1</f>
        <v>269</v>
      </c>
      <c r="B635" s="24" t="s">
        <v>341</v>
      </c>
      <c r="C635" s="5" t="s">
        <v>13</v>
      </c>
      <c r="D635" s="5">
        <v>1</v>
      </c>
      <c r="E635" s="8"/>
      <c r="F635" s="18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</row>
    <row r="636" spans="1:24" x14ac:dyDescent="0.3">
      <c r="A636" s="5">
        <f t="shared" si="13"/>
        <v>270</v>
      </c>
      <c r="B636" s="24" t="s">
        <v>342</v>
      </c>
      <c r="C636" s="5" t="s">
        <v>13</v>
      </c>
      <c r="D636" s="5">
        <v>4</v>
      </c>
      <c r="E636" s="8"/>
      <c r="F636" s="18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</row>
    <row r="637" spans="1:24" x14ac:dyDescent="0.3">
      <c r="A637" s="5">
        <f t="shared" si="13"/>
        <v>271</v>
      </c>
      <c r="B637" s="24" t="s">
        <v>343</v>
      </c>
      <c r="C637" s="5" t="s">
        <v>13</v>
      </c>
      <c r="D637" s="5">
        <v>2</v>
      </c>
      <c r="E637" s="8"/>
      <c r="F637" s="18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</row>
    <row r="638" spans="1:24" x14ac:dyDescent="0.3">
      <c r="A638" s="5">
        <f t="shared" si="13"/>
        <v>272</v>
      </c>
      <c r="B638" s="24" t="s">
        <v>344</v>
      </c>
      <c r="C638" s="5" t="s">
        <v>13</v>
      </c>
      <c r="D638" s="5">
        <v>2</v>
      </c>
      <c r="E638" s="8"/>
      <c r="F638" s="18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</row>
    <row r="639" spans="1:24" x14ac:dyDescent="0.3">
      <c r="A639" s="5">
        <f t="shared" si="13"/>
        <v>273</v>
      </c>
      <c r="B639" s="24" t="s">
        <v>345</v>
      </c>
      <c r="C639" s="5" t="s">
        <v>13</v>
      </c>
      <c r="D639" s="5">
        <v>1</v>
      </c>
      <c r="E639" s="8"/>
      <c r="F639" s="18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</row>
    <row r="640" spans="1:24" x14ac:dyDescent="0.3">
      <c r="A640" s="5">
        <f>A639+1</f>
        <v>274</v>
      </c>
      <c r="B640" s="24" t="s">
        <v>346</v>
      </c>
      <c r="C640" s="5" t="s">
        <v>13</v>
      </c>
      <c r="D640" s="5">
        <v>1</v>
      </c>
      <c r="E640" s="8"/>
      <c r="F640" s="18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</row>
    <row r="641" spans="1:24" x14ac:dyDescent="0.3">
      <c r="A641" s="5">
        <f t="shared" ref="A641:A643" si="14">A640+1</f>
        <v>275</v>
      </c>
      <c r="B641" s="9" t="s">
        <v>16</v>
      </c>
      <c r="C641" s="5" t="s">
        <v>13</v>
      </c>
      <c r="D641" s="5">
        <v>14</v>
      </c>
      <c r="E641" s="8"/>
      <c r="F641" s="18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</row>
    <row r="642" spans="1:24" x14ac:dyDescent="0.3">
      <c r="A642" s="5">
        <f t="shared" si="14"/>
        <v>276</v>
      </c>
      <c r="B642" s="24" t="s">
        <v>347</v>
      </c>
      <c r="C642" s="5" t="s">
        <v>13</v>
      </c>
      <c r="D642" s="5">
        <v>11</v>
      </c>
      <c r="E642" s="8"/>
      <c r="F642" s="18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</row>
    <row r="643" spans="1:24" x14ac:dyDescent="0.3">
      <c r="A643" s="5">
        <f t="shared" si="14"/>
        <v>277</v>
      </c>
      <c r="B643" s="24" t="s">
        <v>348</v>
      </c>
      <c r="C643" s="5" t="s">
        <v>13</v>
      </c>
      <c r="D643" s="5">
        <v>3</v>
      </c>
      <c r="E643" s="8"/>
      <c r="F643" s="18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</row>
    <row r="644" spans="1:24" x14ac:dyDescent="0.3">
      <c r="A644" s="5">
        <f>A643+1</f>
        <v>278</v>
      </c>
      <c r="B644" s="24" t="s">
        <v>349</v>
      </c>
      <c r="C644" s="5" t="s">
        <v>13</v>
      </c>
      <c r="D644" s="5">
        <v>12</v>
      </c>
      <c r="E644" s="8"/>
      <c r="F644" s="18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</row>
    <row r="645" spans="1:24" x14ac:dyDescent="0.3">
      <c r="A645" s="5">
        <f t="shared" ref="A645:A650" si="15">A644+1</f>
        <v>279</v>
      </c>
      <c r="B645" s="24" t="s">
        <v>350</v>
      </c>
      <c r="C645" s="5" t="s">
        <v>13</v>
      </c>
      <c r="D645" s="5">
        <v>4</v>
      </c>
      <c r="E645" s="8"/>
      <c r="F645" s="18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</row>
    <row r="646" spans="1:24" x14ac:dyDescent="0.3">
      <c r="A646" s="5">
        <f t="shared" si="15"/>
        <v>280</v>
      </c>
      <c r="B646" s="24" t="s">
        <v>351</v>
      </c>
      <c r="C646" s="5" t="s">
        <v>13</v>
      </c>
      <c r="D646" s="5">
        <v>2</v>
      </c>
      <c r="E646" s="8"/>
      <c r="F646" s="18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</row>
    <row r="647" spans="1:24" x14ac:dyDescent="0.3">
      <c r="A647" s="5">
        <f t="shared" si="15"/>
        <v>281</v>
      </c>
      <c r="B647" s="24" t="s">
        <v>352</v>
      </c>
      <c r="C647" s="5" t="s">
        <v>13</v>
      </c>
      <c r="D647" s="5">
        <v>2</v>
      </c>
      <c r="E647" s="8"/>
      <c r="F647" s="18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</row>
    <row r="648" spans="1:24" x14ac:dyDescent="0.3">
      <c r="A648" s="5">
        <f t="shared" si="15"/>
        <v>282</v>
      </c>
      <c r="B648" s="24" t="s">
        <v>353</v>
      </c>
      <c r="C648" s="5" t="s">
        <v>13</v>
      </c>
      <c r="D648" s="5">
        <v>1</v>
      </c>
      <c r="E648" s="8"/>
      <c r="F648" s="18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</row>
    <row r="649" spans="1:24" x14ac:dyDescent="0.3">
      <c r="A649" s="5">
        <f t="shared" si="15"/>
        <v>283</v>
      </c>
      <c r="B649" s="24" t="s">
        <v>354</v>
      </c>
      <c r="C649" s="5" t="s">
        <v>13</v>
      </c>
      <c r="D649" s="5">
        <v>1</v>
      </c>
      <c r="E649" s="8"/>
      <c r="F649" s="18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</row>
    <row r="650" spans="1:24" x14ac:dyDescent="0.3">
      <c r="A650" s="5">
        <f t="shared" si="15"/>
        <v>284</v>
      </c>
      <c r="B650" s="24" t="s">
        <v>355</v>
      </c>
      <c r="C650" s="5" t="s">
        <v>13</v>
      </c>
      <c r="D650" s="5">
        <v>1</v>
      </c>
      <c r="E650" s="8"/>
      <c r="F650" s="18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</row>
    <row r="651" spans="1:24" x14ac:dyDescent="0.3">
      <c r="A651" s="5">
        <f>A650+1</f>
        <v>285</v>
      </c>
      <c r="B651" s="24" t="s">
        <v>356</v>
      </c>
      <c r="C651" s="5" t="s">
        <v>13</v>
      </c>
      <c r="D651" s="5">
        <v>1</v>
      </c>
      <c r="E651" s="8"/>
      <c r="F651" s="18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</row>
    <row r="652" spans="1:24" ht="27.6" x14ac:dyDescent="0.3">
      <c r="A652" s="5">
        <f t="shared" ref="A652:A655" si="16">A651+1</f>
        <v>286</v>
      </c>
      <c r="B652" s="24" t="s">
        <v>357</v>
      </c>
      <c r="C652" s="5" t="s">
        <v>13</v>
      </c>
      <c r="D652" s="5">
        <v>2</v>
      </c>
      <c r="E652" s="8"/>
      <c r="F652" s="18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</row>
    <row r="653" spans="1:24" ht="27.6" x14ac:dyDescent="0.3">
      <c r="A653" s="5">
        <f t="shared" si="16"/>
        <v>287</v>
      </c>
      <c r="B653" s="24" t="s">
        <v>358</v>
      </c>
      <c r="C653" s="5" t="s">
        <v>13</v>
      </c>
      <c r="D653" s="5">
        <v>2</v>
      </c>
      <c r="E653" s="8"/>
      <c r="F653" s="18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</row>
    <row r="654" spans="1:24" x14ac:dyDescent="0.3">
      <c r="A654" s="5">
        <f t="shared" si="16"/>
        <v>288</v>
      </c>
      <c r="B654" s="24" t="s">
        <v>359</v>
      </c>
      <c r="C654" s="5" t="s">
        <v>13</v>
      </c>
      <c r="D654" s="5">
        <v>2</v>
      </c>
      <c r="E654" s="8"/>
      <c r="F654" s="18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</row>
    <row r="655" spans="1:24" x14ac:dyDescent="0.3">
      <c r="A655" s="5">
        <f t="shared" si="16"/>
        <v>289</v>
      </c>
      <c r="B655" s="24" t="s">
        <v>360</v>
      </c>
      <c r="C655" s="5"/>
      <c r="D655" s="5">
        <v>8</v>
      </c>
      <c r="E655" s="8"/>
      <c r="F655" s="18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</row>
    <row r="656" spans="1:24" x14ac:dyDescent="0.3">
      <c r="A656" s="5"/>
      <c r="B656" s="30" t="s">
        <v>573</v>
      </c>
      <c r="C656" s="5"/>
      <c r="D656" s="5"/>
      <c r="E656" s="8"/>
      <c r="F656" s="29">
        <f>F447+F481+F482+F483+F484+F485+F486+F487+F501+F503+F509+F510+F511+F607+F609+F630+F641</f>
        <v>0</v>
      </c>
      <c r="G656" s="16"/>
      <c r="H656" s="16"/>
      <c r="I656" s="16"/>
      <c r="J656" s="16"/>
    </row>
    <row r="657" spans="1:24" x14ac:dyDescent="0.3">
      <c r="A657" s="5"/>
      <c r="B657" s="30" t="s">
        <v>594</v>
      </c>
      <c r="C657" s="5"/>
      <c r="D657" s="5"/>
      <c r="E657" s="8"/>
      <c r="F657" s="29">
        <f>SUM(F447:F655)-F656</f>
        <v>0</v>
      </c>
      <c r="G657" s="16"/>
      <c r="H657" s="16"/>
      <c r="I657" s="16"/>
      <c r="J657" s="16"/>
    </row>
    <row r="658" spans="1:24" x14ac:dyDescent="0.3">
      <c r="A658" s="5"/>
      <c r="B658" s="9"/>
      <c r="C658" s="5"/>
      <c r="D658" s="5"/>
      <c r="E658" s="8"/>
      <c r="F658" s="18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</row>
    <row r="659" spans="1:24" s="20" customFormat="1" x14ac:dyDescent="0.3">
      <c r="A659" s="38" t="s">
        <v>600</v>
      </c>
      <c r="B659" s="39"/>
      <c r="C659" s="39"/>
      <c r="D659" s="39"/>
      <c r="E659" s="39"/>
      <c r="F659" s="33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</row>
    <row r="660" spans="1:24" x14ac:dyDescent="0.3">
      <c r="A660" s="5">
        <v>1</v>
      </c>
      <c r="B660" s="9" t="s">
        <v>362</v>
      </c>
      <c r="C660" s="5" t="s">
        <v>13</v>
      </c>
      <c r="D660" s="5">
        <v>1</v>
      </c>
      <c r="E660" s="8"/>
      <c r="F660" s="18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</row>
    <row r="661" spans="1:24" x14ac:dyDescent="0.3">
      <c r="A661" s="5">
        <f>A660+1</f>
        <v>2</v>
      </c>
      <c r="B661" s="24" t="s">
        <v>363</v>
      </c>
      <c r="C661" s="5" t="s">
        <v>13</v>
      </c>
      <c r="D661" s="5">
        <v>1</v>
      </c>
      <c r="E661" s="8"/>
      <c r="F661" s="18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</row>
    <row r="662" spans="1:24" ht="27.6" x14ac:dyDescent="0.3">
      <c r="A662" s="5">
        <f t="shared" ref="A662:A725" si="17">A661+1</f>
        <v>3</v>
      </c>
      <c r="B662" s="9" t="s">
        <v>364</v>
      </c>
      <c r="C662" s="5" t="s">
        <v>13</v>
      </c>
      <c r="D662" s="5">
        <v>1</v>
      </c>
      <c r="E662" s="8"/>
      <c r="F662" s="18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</row>
    <row r="663" spans="1:24" x14ac:dyDescent="0.3">
      <c r="A663" s="5">
        <f t="shared" si="17"/>
        <v>4</v>
      </c>
      <c r="B663" s="24" t="s">
        <v>365</v>
      </c>
      <c r="C663" s="5" t="s">
        <v>13</v>
      </c>
      <c r="D663" s="5">
        <v>1</v>
      </c>
      <c r="E663" s="8"/>
      <c r="F663" s="18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</row>
    <row r="664" spans="1:24" x14ac:dyDescent="0.3">
      <c r="A664" s="5">
        <f t="shared" si="17"/>
        <v>5</v>
      </c>
      <c r="B664" s="9" t="s">
        <v>366</v>
      </c>
      <c r="C664" s="5" t="s">
        <v>13</v>
      </c>
      <c r="D664" s="5">
        <v>1</v>
      </c>
      <c r="E664" s="8"/>
      <c r="F664" s="18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</row>
    <row r="665" spans="1:24" x14ac:dyDescent="0.3">
      <c r="A665" s="5">
        <f t="shared" si="17"/>
        <v>6</v>
      </c>
      <c r="B665" s="24" t="s">
        <v>367</v>
      </c>
      <c r="C665" s="5" t="s">
        <v>13</v>
      </c>
      <c r="D665" s="5">
        <v>1</v>
      </c>
      <c r="E665" s="8"/>
      <c r="F665" s="18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</row>
    <row r="666" spans="1:24" x14ac:dyDescent="0.3">
      <c r="A666" s="5">
        <f t="shared" si="17"/>
        <v>7</v>
      </c>
      <c r="B666" s="24" t="s">
        <v>368</v>
      </c>
      <c r="C666" s="5" t="s">
        <v>13</v>
      </c>
      <c r="D666" s="5">
        <v>1</v>
      </c>
      <c r="E666" s="8"/>
      <c r="F666" s="18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</row>
    <row r="667" spans="1:24" x14ac:dyDescent="0.3">
      <c r="A667" s="5">
        <f t="shared" si="17"/>
        <v>8</v>
      </c>
      <c r="B667" s="24" t="s">
        <v>369</v>
      </c>
      <c r="C667" s="5" t="s">
        <v>13</v>
      </c>
      <c r="D667" s="5">
        <v>1</v>
      </c>
      <c r="E667" s="8"/>
      <c r="F667" s="18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</row>
    <row r="668" spans="1:24" ht="27.6" x14ac:dyDescent="0.3">
      <c r="A668" s="5">
        <f t="shared" si="17"/>
        <v>9</v>
      </c>
      <c r="B668" s="9" t="s">
        <v>364</v>
      </c>
      <c r="C668" s="5" t="s">
        <v>13</v>
      </c>
      <c r="D668" s="5">
        <v>2</v>
      </c>
      <c r="E668" s="8"/>
      <c r="F668" s="18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</row>
    <row r="669" spans="1:24" x14ac:dyDescent="0.3">
      <c r="A669" s="5">
        <f t="shared" si="17"/>
        <v>10</v>
      </c>
      <c r="B669" s="24" t="s">
        <v>365</v>
      </c>
      <c r="C669" s="5" t="s">
        <v>13</v>
      </c>
      <c r="D669" s="5">
        <v>2</v>
      </c>
      <c r="E669" s="8"/>
      <c r="F669" s="18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</row>
    <row r="670" spans="1:24" x14ac:dyDescent="0.3">
      <c r="A670" s="5">
        <f t="shared" si="17"/>
        <v>11</v>
      </c>
      <c r="B670" s="24" t="s">
        <v>370</v>
      </c>
      <c r="C670" s="5" t="s">
        <v>13</v>
      </c>
      <c r="D670" s="5">
        <v>1</v>
      </c>
      <c r="E670" s="8"/>
      <c r="F670" s="18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</row>
    <row r="671" spans="1:24" ht="27.6" x14ac:dyDescent="0.3">
      <c r="A671" s="5">
        <f t="shared" si="17"/>
        <v>12</v>
      </c>
      <c r="B671" s="9" t="s">
        <v>361</v>
      </c>
      <c r="C671" s="5" t="s">
        <v>13</v>
      </c>
      <c r="D671" s="5">
        <v>2</v>
      </c>
      <c r="E671" s="8"/>
      <c r="F671" s="18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</row>
    <row r="672" spans="1:24" ht="27.6" x14ac:dyDescent="0.3">
      <c r="A672" s="5">
        <f t="shared" si="17"/>
        <v>13</v>
      </c>
      <c r="B672" s="24" t="s">
        <v>371</v>
      </c>
      <c r="C672" s="5" t="s">
        <v>13</v>
      </c>
      <c r="D672" s="5">
        <v>2</v>
      </c>
      <c r="E672" s="8"/>
      <c r="F672" s="18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</row>
    <row r="673" spans="1:24" ht="27.6" x14ac:dyDescent="0.3">
      <c r="A673" s="5">
        <f t="shared" si="17"/>
        <v>14</v>
      </c>
      <c r="B673" s="9" t="s">
        <v>372</v>
      </c>
      <c r="C673" s="5" t="s">
        <v>13</v>
      </c>
      <c r="D673" s="5">
        <v>1</v>
      </c>
      <c r="E673" s="8"/>
      <c r="F673" s="18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</row>
    <row r="674" spans="1:24" ht="27.6" x14ac:dyDescent="0.3">
      <c r="A674" s="5">
        <f t="shared" si="17"/>
        <v>15</v>
      </c>
      <c r="B674" s="24" t="s">
        <v>373</v>
      </c>
      <c r="C674" s="5" t="s">
        <v>13</v>
      </c>
      <c r="D674" s="5">
        <v>1</v>
      </c>
      <c r="E674" s="8"/>
      <c r="F674" s="18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</row>
    <row r="675" spans="1:24" ht="27.6" x14ac:dyDescent="0.3">
      <c r="A675" s="5">
        <f t="shared" si="17"/>
        <v>16</v>
      </c>
      <c r="B675" s="9" t="s">
        <v>374</v>
      </c>
      <c r="C675" s="5" t="s">
        <v>13</v>
      </c>
      <c r="D675" s="5">
        <v>1</v>
      </c>
      <c r="E675" s="8"/>
      <c r="F675" s="18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</row>
    <row r="676" spans="1:24" ht="27.6" x14ac:dyDescent="0.3">
      <c r="A676" s="5">
        <f t="shared" si="17"/>
        <v>17</v>
      </c>
      <c r="B676" s="24" t="s">
        <v>374</v>
      </c>
      <c r="C676" s="5" t="s">
        <v>13</v>
      </c>
      <c r="D676" s="5">
        <v>1</v>
      </c>
      <c r="E676" s="8"/>
      <c r="F676" s="18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</row>
    <row r="677" spans="1:24" x14ac:dyDescent="0.3">
      <c r="A677" s="5">
        <f t="shared" si="17"/>
        <v>18</v>
      </c>
      <c r="B677" s="9" t="s">
        <v>375</v>
      </c>
      <c r="C677" s="5" t="s">
        <v>13</v>
      </c>
      <c r="D677" s="5">
        <v>2</v>
      </c>
      <c r="E677" s="8"/>
      <c r="F677" s="18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</row>
    <row r="678" spans="1:24" ht="27.6" x14ac:dyDescent="0.3">
      <c r="A678" s="5">
        <f t="shared" si="17"/>
        <v>19</v>
      </c>
      <c r="B678" s="24" t="s">
        <v>376</v>
      </c>
      <c r="C678" s="5" t="s">
        <v>13</v>
      </c>
      <c r="D678" s="5">
        <v>2</v>
      </c>
      <c r="E678" s="8"/>
      <c r="F678" s="18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</row>
    <row r="679" spans="1:24" x14ac:dyDescent="0.3">
      <c r="A679" s="5">
        <f t="shared" si="17"/>
        <v>20</v>
      </c>
      <c r="B679" s="9" t="s">
        <v>377</v>
      </c>
      <c r="C679" s="5" t="s">
        <v>13</v>
      </c>
      <c r="D679" s="5">
        <v>13</v>
      </c>
      <c r="E679" s="8"/>
      <c r="F679" s="18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</row>
    <row r="680" spans="1:24" x14ac:dyDescent="0.3">
      <c r="A680" s="5">
        <f t="shared" si="17"/>
        <v>21</v>
      </c>
      <c r="B680" s="24" t="s">
        <v>378</v>
      </c>
      <c r="C680" s="5" t="s">
        <v>13</v>
      </c>
      <c r="D680" s="5">
        <v>1</v>
      </c>
      <c r="E680" s="8"/>
      <c r="F680" s="18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</row>
    <row r="681" spans="1:24" x14ac:dyDescent="0.3">
      <c r="A681" s="5">
        <f t="shared" si="17"/>
        <v>22</v>
      </c>
      <c r="B681" s="24" t="s">
        <v>379</v>
      </c>
      <c r="C681" s="5" t="s">
        <v>13</v>
      </c>
      <c r="D681" s="5">
        <v>5</v>
      </c>
      <c r="E681" s="8"/>
      <c r="F681" s="18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</row>
    <row r="682" spans="1:24" x14ac:dyDescent="0.3">
      <c r="A682" s="5">
        <f t="shared" si="17"/>
        <v>23</v>
      </c>
      <c r="B682" s="24" t="s">
        <v>380</v>
      </c>
      <c r="C682" s="5" t="s">
        <v>13</v>
      </c>
      <c r="D682" s="5">
        <v>7</v>
      </c>
      <c r="E682" s="8"/>
      <c r="F682" s="18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</row>
    <row r="683" spans="1:24" x14ac:dyDescent="0.3">
      <c r="A683" s="5">
        <f t="shared" si="17"/>
        <v>24</v>
      </c>
      <c r="B683" s="9" t="s">
        <v>381</v>
      </c>
      <c r="C683" s="5" t="s">
        <v>13</v>
      </c>
      <c r="D683" s="5">
        <v>1</v>
      </c>
      <c r="E683" s="8"/>
      <c r="F683" s="18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</row>
    <row r="684" spans="1:24" x14ac:dyDescent="0.3">
      <c r="A684" s="5">
        <f t="shared" si="17"/>
        <v>25</v>
      </c>
      <c r="B684" s="24" t="s">
        <v>382</v>
      </c>
      <c r="C684" s="5" t="s">
        <v>13</v>
      </c>
      <c r="D684" s="5">
        <v>1</v>
      </c>
      <c r="E684" s="8"/>
      <c r="F684" s="18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</row>
    <row r="685" spans="1:24" x14ac:dyDescent="0.3">
      <c r="A685" s="5">
        <f t="shared" si="17"/>
        <v>26</v>
      </c>
      <c r="B685" s="9" t="s">
        <v>383</v>
      </c>
      <c r="C685" s="5" t="s">
        <v>15</v>
      </c>
      <c r="D685" s="5">
        <v>90</v>
      </c>
      <c r="E685" s="8"/>
      <c r="F685" s="18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</row>
    <row r="686" spans="1:24" x14ac:dyDescent="0.3">
      <c r="A686" s="5">
        <f t="shared" si="17"/>
        <v>27</v>
      </c>
      <c r="B686" s="24" t="s">
        <v>384</v>
      </c>
      <c r="C686" s="5" t="s">
        <v>15</v>
      </c>
      <c r="D686" s="5">
        <v>65</v>
      </c>
      <c r="E686" s="8"/>
      <c r="F686" s="18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</row>
    <row r="687" spans="1:24" x14ac:dyDescent="0.3">
      <c r="A687" s="5">
        <f t="shared" si="17"/>
        <v>28</v>
      </c>
      <c r="B687" s="24" t="s">
        <v>385</v>
      </c>
      <c r="C687" s="5" t="s">
        <v>15</v>
      </c>
      <c r="D687" s="5">
        <v>65</v>
      </c>
      <c r="E687" s="8"/>
      <c r="F687" s="18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</row>
    <row r="688" spans="1:24" x14ac:dyDescent="0.3">
      <c r="A688" s="5">
        <f t="shared" si="17"/>
        <v>29</v>
      </c>
      <c r="B688" s="24" t="s">
        <v>386</v>
      </c>
      <c r="C688" s="5" t="s">
        <v>15</v>
      </c>
      <c r="D688" s="5">
        <v>100</v>
      </c>
      <c r="E688" s="8"/>
      <c r="F688" s="18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</row>
    <row r="689" spans="1:24" x14ac:dyDescent="0.3">
      <c r="A689" s="5">
        <f t="shared" si="17"/>
        <v>30</v>
      </c>
      <c r="B689" s="24" t="s">
        <v>387</v>
      </c>
      <c r="C689" s="5" t="s">
        <v>15</v>
      </c>
      <c r="D689" s="5">
        <v>52</v>
      </c>
      <c r="E689" s="8"/>
      <c r="F689" s="18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</row>
    <row r="690" spans="1:24" x14ac:dyDescent="0.3">
      <c r="A690" s="5">
        <f t="shared" si="17"/>
        <v>31</v>
      </c>
      <c r="B690" s="24" t="s">
        <v>388</v>
      </c>
      <c r="C690" s="5" t="s">
        <v>13</v>
      </c>
      <c r="D690" s="5">
        <v>4</v>
      </c>
      <c r="E690" s="8"/>
      <c r="F690" s="18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</row>
    <row r="691" spans="1:24" x14ac:dyDescent="0.3">
      <c r="A691" s="5">
        <f t="shared" si="17"/>
        <v>32</v>
      </c>
      <c r="B691" s="9" t="s">
        <v>362</v>
      </c>
      <c r="C691" s="5" t="s">
        <v>13</v>
      </c>
      <c r="D691" s="5">
        <v>1</v>
      </c>
      <c r="E691" s="8"/>
      <c r="F691" s="18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</row>
    <row r="692" spans="1:24" x14ac:dyDescent="0.3">
      <c r="A692" s="5">
        <f t="shared" si="17"/>
        <v>33</v>
      </c>
      <c r="B692" s="24" t="s">
        <v>389</v>
      </c>
      <c r="C692" s="5" t="s">
        <v>13</v>
      </c>
      <c r="D692" s="5">
        <v>1</v>
      </c>
      <c r="E692" s="8"/>
      <c r="F692" s="18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</row>
    <row r="693" spans="1:24" ht="27.6" x14ac:dyDescent="0.3">
      <c r="A693" s="5">
        <f t="shared" si="17"/>
        <v>34</v>
      </c>
      <c r="B693" s="9" t="s">
        <v>390</v>
      </c>
      <c r="C693" s="5" t="s">
        <v>13</v>
      </c>
      <c r="D693" s="5">
        <v>1</v>
      </c>
      <c r="E693" s="8"/>
      <c r="F693" s="18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</row>
    <row r="694" spans="1:24" x14ac:dyDescent="0.3">
      <c r="A694" s="5">
        <f t="shared" si="17"/>
        <v>35</v>
      </c>
      <c r="B694" s="24" t="s">
        <v>391</v>
      </c>
      <c r="C694" s="5" t="s">
        <v>13</v>
      </c>
      <c r="D694" s="5">
        <v>1</v>
      </c>
      <c r="E694" s="8"/>
      <c r="F694" s="18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</row>
    <row r="695" spans="1:24" x14ac:dyDescent="0.3">
      <c r="A695" s="5">
        <f t="shared" si="17"/>
        <v>36</v>
      </c>
      <c r="B695" s="9" t="s">
        <v>366</v>
      </c>
      <c r="C695" s="5" t="s">
        <v>13</v>
      </c>
      <c r="D695" s="5">
        <v>1</v>
      </c>
      <c r="E695" s="8"/>
      <c r="F695" s="18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</row>
    <row r="696" spans="1:24" x14ac:dyDescent="0.3">
      <c r="A696" s="5">
        <f t="shared" si="17"/>
        <v>37</v>
      </c>
      <c r="B696" s="24" t="s">
        <v>367</v>
      </c>
      <c r="C696" s="5" t="s">
        <v>13</v>
      </c>
      <c r="D696" s="5">
        <v>1</v>
      </c>
      <c r="E696" s="8"/>
      <c r="F696" s="18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</row>
    <row r="697" spans="1:24" x14ac:dyDescent="0.3">
      <c r="A697" s="5">
        <f t="shared" si="17"/>
        <v>38</v>
      </c>
      <c r="B697" s="24" t="s">
        <v>392</v>
      </c>
      <c r="C697" s="5" t="s">
        <v>13</v>
      </c>
      <c r="D697" s="5">
        <v>3</v>
      </c>
      <c r="E697" s="8"/>
      <c r="F697" s="18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</row>
    <row r="698" spans="1:24" x14ac:dyDescent="0.3">
      <c r="A698" s="5">
        <f t="shared" si="17"/>
        <v>39</v>
      </c>
      <c r="B698" s="24" t="s">
        <v>393</v>
      </c>
      <c r="C698" s="5" t="s">
        <v>13</v>
      </c>
      <c r="D698" s="5">
        <v>1</v>
      </c>
      <c r="E698" s="8"/>
      <c r="F698" s="18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</row>
    <row r="699" spans="1:24" ht="27.6" x14ac:dyDescent="0.3">
      <c r="A699" s="5">
        <f t="shared" si="17"/>
        <v>40</v>
      </c>
      <c r="B699" s="9" t="s">
        <v>364</v>
      </c>
      <c r="C699" s="5" t="s">
        <v>13</v>
      </c>
      <c r="D699" s="5">
        <v>1</v>
      </c>
      <c r="E699" s="8"/>
      <c r="F699" s="18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</row>
    <row r="700" spans="1:24" ht="27.6" x14ac:dyDescent="0.3">
      <c r="A700" s="5">
        <f t="shared" si="17"/>
        <v>41</v>
      </c>
      <c r="B700" s="9" t="s">
        <v>394</v>
      </c>
      <c r="C700" s="5" t="s">
        <v>13</v>
      </c>
      <c r="D700" s="5">
        <v>1</v>
      </c>
      <c r="E700" s="8"/>
      <c r="F700" s="18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</row>
    <row r="701" spans="1:24" ht="27.6" x14ac:dyDescent="0.3">
      <c r="A701" s="5">
        <f t="shared" si="17"/>
        <v>42</v>
      </c>
      <c r="B701" s="9" t="s">
        <v>390</v>
      </c>
      <c r="C701" s="5" t="s">
        <v>13</v>
      </c>
      <c r="D701" s="5">
        <v>1</v>
      </c>
      <c r="E701" s="8"/>
      <c r="F701" s="18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</row>
    <row r="702" spans="1:24" x14ac:dyDescent="0.3">
      <c r="A702" s="5">
        <f t="shared" si="17"/>
        <v>43</v>
      </c>
      <c r="B702" s="24" t="s">
        <v>395</v>
      </c>
      <c r="C702" s="5" t="s">
        <v>13</v>
      </c>
      <c r="D702" s="5">
        <v>1</v>
      </c>
      <c r="E702" s="8"/>
      <c r="F702" s="18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</row>
    <row r="703" spans="1:24" x14ac:dyDescent="0.3">
      <c r="A703" s="5">
        <f t="shared" si="17"/>
        <v>44</v>
      </c>
      <c r="B703" s="24" t="s">
        <v>396</v>
      </c>
      <c r="C703" s="5" t="s">
        <v>13</v>
      </c>
      <c r="D703" s="5">
        <v>1</v>
      </c>
      <c r="E703" s="8"/>
      <c r="F703" s="18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</row>
    <row r="704" spans="1:24" x14ac:dyDescent="0.3">
      <c r="A704" s="5">
        <f t="shared" si="17"/>
        <v>45</v>
      </c>
      <c r="B704" s="24" t="s">
        <v>397</v>
      </c>
      <c r="C704" s="5" t="s">
        <v>13</v>
      </c>
      <c r="D704" s="5">
        <v>1</v>
      </c>
      <c r="E704" s="8"/>
      <c r="F704" s="18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</row>
    <row r="705" spans="1:24" x14ac:dyDescent="0.3">
      <c r="A705" s="5">
        <f t="shared" si="17"/>
        <v>46</v>
      </c>
      <c r="B705" s="24" t="s">
        <v>398</v>
      </c>
      <c r="C705" s="5" t="s">
        <v>13</v>
      </c>
      <c r="D705" s="5">
        <v>2</v>
      </c>
      <c r="E705" s="8"/>
      <c r="F705" s="18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</row>
    <row r="706" spans="1:24" x14ac:dyDescent="0.3">
      <c r="A706" s="5">
        <f t="shared" si="17"/>
        <v>47</v>
      </c>
      <c r="B706" s="9" t="s">
        <v>362</v>
      </c>
      <c r="C706" s="5" t="s">
        <v>13</v>
      </c>
      <c r="D706" s="5">
        <v>1</v>
      </c>
      <c r="E706" s="8"/>
      <c r="F706" s="18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</row>
    <row r="707" spans="1:24" x14ac:dyDescent="0.3">
      <c r="A707" s="5">
        <f t="shared" si="17"/>
        <v>48</v>
      </c>
      <c r="B707" s="24" t="s">
        <v>399</v>
      </c>
      <c r="C707" s="5" t="s">
        <v>13</v>
      </c>
      <c r="D707" s="5">
        <v>1</v>
      </c>
      <c r="E707" s="8"/>
      <c r="F707" s="18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</row>
    <row r="708" spans="1:24" ht="27.6" x14ac:dyDescent="0.3">
      <c r="A708" s="5">
        <f t="shared" si="17"/>
        <v>49</v>
      </c>
      <c r="B708" s="9" t="s">
        <v>364</v>
      </c>
      <c r="C708" s="5" t="s">
        <v>13</v>
      </c>
      <c r="D708" s="5">
        <v>7</v>
      </c>
      <c r="E708" s="8"/>
      <c r="F708" s="18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</row>
    <row r="709" spans="1:24" x14ac:dyDescent="0.3">
      <c r="A709" s="5">
        <f t="shared" si="17"/>
        <v>50</v>
      </c>
      <c r="B709" s="24" t="s">
        <v>400</v>
      </c>
      <c r="C709" s="5" t="s">
        <v>13</v>
      </c>
      <c r="D709" s="5">
        <v>6</v>
      </c>
      <c r="E709" s="8"/>
      <c r="F709" s="18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</row>
    <row r="710" spans="1:24" x14ac:dyDescent="0.3">
      <c r="A710" s="5">
        <f t="shared" si="17"/>
        <v>51</v>
      </c>
      <c r="B710" s="24" t="s">
        <v>401</v>
      </c>
      <c r="C710" s="5" t="s">
        <v>13</v>
      </c>
      <c r="D710" s="5">
        <v>1</v>
      </c>
      <c r="E710" s="8"/>
      <c r="F710" s="18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</row>
    <row r="711" spans="1:24" x14ac:dyDescent="0.3">
      <c r="A711" s="5">
        <f t="shared" si="17"/>
        <v>52</v>
      </c>
      <c r="B711" s="9" t="s">
        <v>362</v>
      </c>
      <c r="C711" s="5" t="s">
        <v>13</v>
      </c>
      <c r="D711" s="5">
        <v>1</v>
      </c>
      <c r="E711" s="8"/>
      <c r="F711" s="18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</row>
    <row r="712" spans="1:24" x14ac:dyDescent="0.3">
      <c r="A712" s="5">
        <f t="shared" si="17"/>
        <v>53</v>
      </c>
      <c r="B712" s="24" t="s">
        <v>363</v>
      </c>
      <c r="C712" s="5" t="s">
        <v>13</v>
      </c>
      <c r="D712" s="5">
        <v>1</v>
      </c>
      <c r="E712" s="8"/>
      <c r="F712" s="18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</row>
    <row r="713" spans="1:24" ht="27.6" x14ac:dyDescent="0.3">
      <c r="A713" s="5">
        <f t="shared" si="17"/>
        <v>54</v>
      </c>
      <c r="B713" s="9" t="s">
        <v>364</v>
      </c>
      <c r="C713" s="5" t="s">
        <v>13</v>
      </c>
      <c r="D713" s="5">
        <v>7</v>
      </c>
      <c r="E713" s="8"/>
      <c r="F713" s="18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</row>
    <row r="714" spans="1:24" x14ac:dyDescent="0.3">
      <c r="A714" s="5">
        <f t="shared" si="17"/>
        <v>55</v>
      </c>
      <c r="B714" s="24" t="s">
        <v>395</v>
      </c>
      <c r="C714" s="5" t="s">
        <v>13</v>
      </c>
      <c r="D714" s="5">
        <v>1</v>
      </c>
      <c r="E714" s="8"/>
      <c r="F714" s="18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</row>
    <row r="715" spans="1:24" x14ac:dyDescent="0.3">
      <c r="A715" s="5">
        <f t="shared" si="17"/>
        <v>56</v>
      </c>
      <c r="B715" s="24" t="s">
        <v>400</v>
      </c>
      <c r="C715" s="5" t="s">
        <v>13</v>
      </c>
      <c r="D715" s="5">
        <v>4</v>
      </c>
      <c r="E715" s="8"/>
      <c r="F715" s="18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</row>
    <row r="716" spans="1:24" x14ac:dyDescent="0.3">
      <c r="A716" s="5">
        <f t="shared" si="17"/>
        <v>57</v>
      </c>
      <c r="B716" s="24" t="s">
        <v>402</v>
      </c>
      <c r="C716" s="5" t="s">
        <v>13</v>
      </c>
      <c r="D716" s="5">
        <v>1</v>
      </c>
      <c r="E716" s="8"/>
      <c r="F716" s="18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</row>
    <row r="717" spans="1:24" ht="27.6" x14ac:dyDescent="0.3">
      <c r="A717" s="5">
        <f t="shared" si="17"/>
        <v>58</v>
      </c>
      <c r="B717" s="9" t="s">
        <v>390</v>
      </c>
      <c r="C717" s="5" t="s">
        <v>13</v>
      </c>
      <c r="D717" s="5">
        <v>2</v>
      </c>
      <c r="E717" s="8"/>
      <c r="F717" s="18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</row>
    <row r="718" spans="1:24" x14ac:dyDescent="0.3">
      <c r="A718" s="5">
        <f t="shared" si="17"/>
        <v>59</v>
      </c>
      <c r="B718" s="24" t="s">
        <v>403</v>
      </c>
      <c r="C718" s="5" t="s">
        <v>13</v>
      </c>
      <c r="D718" s="5">
        <v>1</v>
      </c>
      <c r="E718" s="8"/>
      <c r="F718" s="18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</row>
    <row r="719" spans="1:24" x14ac:dyDescent="0.3">
      <c r="A719" s="5">
        <f t="shared" si="17"/>
        <v>60</v>
      </c>
      <c r="B719" s="24" t="s">
        <v>404</v>
      </c>
      <c r="C719" s="5" t="s">
        <v>13</v>
      </c>
      <c r="D719" s="5">
        <v>1</v>
      </c>
      <c r="E719" s="8"/>
      <c r="F719" s="18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</row>
    <row r="720" spans="1:24" x14ac:dyDescent="0.3">
      <c r="A720" s="5">
        <f t="shared" si="17"/>
        <v>61</v>
      </c>
      <c r="B720" s="9" t="s">
        <v>362</v>
      </c>
      <c r="C720" s="5" t="s">
        <v>13</v>
      </c>
      <c r="D720" s="5">
        <v>1</v>
      </c>
      <c r="E720" s="8"/>
      <c r="F720" s="18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</row>
    <row r="721" spans="1:24" x14ac:dyDescent="0.3">
      <c r="A721" s="5">
        <f t="shared" si="17"/>
        <v>62</v>
      </c>
      <c r="B721" s="24" t="s">
        <v>405</v>
      </c>
      <c r="C721" s="5" t="s">
        <v>13</v>
      </c>
      <c r="D721" s="5">
        <v>1</v>
      </c>
      <c r="E721" s="8"/>
      <c r="F721" s="18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</row>
    <row r="722" spans="1:24" ht="27.6" x14ac:dyDescent="0.3">
      <c r="A722" s="5">
        <f t="shared" si="17"/>
        <v>63</v>
      </c>
      <c r="B722" s="9" t="s">
        <v>364</v>
      </c>
      <c r="C722" s="5" t="s">
        <v>13</v>
      </c>
      <c r="D722" s="5">
        <v>2</v>
      </c>
      <c r="E722" s="8"/>
      <c r="F722" s="18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</row>
    <row r="723" spans="1:24" x14ac:dyDescent="0.3">
      <c r="A723" s="5">
        <f t="shared" si="17"/>
        <v>64</v>
      </c>
      <c r="B723" s="24" t="s">
        <v>406</v>
      </c>
      <c r="C723" s="5" t="s">
        <v>13</v>
      </c>
      <c r="D723" s="5">
        <v>1</v>
      </c>
      <c r="E723" s="8"/>
      <c r="F723" s="18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</row>
    <row r="724" spans="1:24" x14ac:dyDescent="0.3">
      <c r="A724" s="5">
        <f t="shared" si="17"/>
        <v>65</v>
      </c>
      <c r="B724" s="24" t="s">
        <v>407</v>
      </c>
      <c r="C724" s="5" t="s">
        <v>13</v>
      </c>
      <c r="D724" s="5">
        <v>11</v>
      </c>
      <c r="E724" s="8"/>
      <c r="F724" s="18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</row>
    <row r="725" spans="1:24" x14ac:dyDescent="0.3">
      <c r="A725" s="5">
        <f t="shared" si="17"/>
        <v>66</v>
      </c>
      <c r="B725" s="24" t="s">
        <v>408</v>
      </c>
      <c r="C725" s="5" t="s">
        <v>13</v>
      </c>
      <c r="D725" s="5">
        <v>1</v>
      </c>
      <c r="E725" s="8"/>
      <c r="F725" s="18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</row>
    <row r="726" spans="1:24" x14ac:dyDescent="0.3">
      <c r="A726" s="5">
        <f t="shared" ref="A726:A789" si="18">A725+1</f>
        <v>67</v>
      </c>
      <c r="B726" s="9" t="s">
        <v>362</v>
      </c>
      <c r="C726" s="5" t="s">
        <v>13</v>
      </c>
      <c r="D726" s="5">
        <v>1</v>
      </c>
      <c r="E726" s="8"/>
      <c r="F726" s="18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</row>
    <row r="727" spans="1:24" x14ac:dyDescent="0.3">
      <c r="A727" s="5">
        <f t="shared" si="18"/>
        <v>68</v>
      </c>
      <c r="B727" s="24" t="s">
        <v>409</v>
      </c>
      <c r="C727" s="5" t="s">
        <v>13</v>
      </c>
      <c r="D727" s="5">
        <v>1</v>
      </c>
      <c r="E727" s="8"/>
      <c r="F727" s="18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</row>
    <row r="728" spans="1:24" ht="27.6" x14ac:dyDescent="0.3">
      <c r="A728" s="5">
        <f t="shared" si="18"/>
        <v>69</v>
      </c>
      <c r="B728" s="9" t="s">
        <v>364</v>
      </c>
      <c r="C728" s="5" t="s">
        <v>13</v>
      </c>
      <c r="D728" s="5">
        <v>1</v>
      </c>
      <c r="E728" s="8"/>
      <c r="F728" s="18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</row>
    <row r="729" spans="1:24" x14ac:dyDescent="0.3">
      <c r="A729" s="5">
        <f t="shared" si="18"/>
        <v>70</v>
      </c>
      <c r="B729" s="24" t="s">
        <v>410</v>
      </c>
      <c r="C729" s="5" t="s">
        <v>13</v>
      </c>
      <c r="D729" s="5">
        <v>1</v>
      </c>
      <c r="E729" s="8"/>
      <c r="F729" s="18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</row>
    <row r="730" spans="1:24" x14ac:dyDescent="0.3">
      <c r="A730" s="5">
        <f t="shared" si="18"/>
        <v>71</v>
      </c>
      <c r="B730" s="24" t="s">
        <v>407</v>
      </c>
      <c r="C730" s="5" t="s">
        <v>13</v>
      </c>
      <c r="D730" s="5">
        <v>2</v>
      </c>
      <c r="E730" s="8"/>
      <c r="F730" s="18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</row>
    <row r="731" spans="1:24" ht="27.6" x14ac:dyDescent="0.3">
      <c r="A731" s="5">
        <f t="shared" si="18"/>
        <v>72</v>
      </c>
      <c r="B731" s="9" t="s">
        <v>374</v>
      </c>
      <c r="C731" s="5" t="s">
        <v>13</v>
      </c>
      <c r="D731" s="5">
        <v>5</v>
      </c>
      <c r="E731" s="8"/>
      <c r="F731" s="18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</row>
    <row r="732" spans="1:24" ht="27.6" x14ac:dyDescent="0.3">
      <c r="A732" s="5">
        <f t="shared" si="18"/>
        <v>73</v>
      </c>
      <c r="B732" s="24" t="s">
        <v>371</v>
      </c>
      <c r="C732" s="5" t="s">
        <v>13</v>
      </c>
      <c r="D732" s="5">
        <v>5</v>
      </c>
      <c r="E732" s="8"/>
      <c r="F732" s="18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</row>
    <row r="733" spans="1:24" ht="27.6" x14ac:dyDescent="0.3">
      <c r="A733" s="5">
        <f t="shared" si="18"/>
        <v>74</v>
      </c>
      <c r="B733" s="9" t="s">
        <v>372</v>
      </c>
      <c r="C733" s="5" t="s">
        <v>13</v>
      </c>
      <c r="D733" s="5">
        <v>2</v>
      </c>
      <c r="E733" s="8"/>
      <c r="F733" s="18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</row>
    <row r="734" spans="1:24" ht="27.6" x14ac:dyDescent="0.3">
      <c r="A734" s="5">
        <f t="shared" si="18"/>
        <v>75</v>
      </c>
      <c r="B734" s="24" t="s">
        <v>411</v>
      </c>
      <c r="C734" s="5" t="s">
        <v>13</v>
      </c>
      <c r="D734" s="5">
        <v>2</v>
      </c>
      <c r="E734" s="8"/>
      <c r="F734" s="18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</row>
    <row r="735" spans="1:24" ht="27.6" x14ac:dyDescent="0.3">
      <c r="A735" s="5">
        <f t="shared" si="18"/>
        <v>76</v>
      </c>
      <c r="B735" s="9" t="s">
        <v>372</v>
      </c>
      <c r="C735" s="5" t="s">
        <v>13</v>
      </c>
      <c r="D735" s="5">
        <v>6</v>
      </c>
      <c r="E735" s="8"/>
      <c r="F735" s="18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</row>
    <row r="736" spans="1:24" ht="27.6" x14ac:dyDescent="0.3">
      <c r="A736" s="5">
        <f t="shared" si="18"/>
        <v>77</v>
      </c>
      <c r="B736" s="24" t="s">
        <v>412</v>
      </c>
      <c r="C736" s="5" t="s">
        <v>13</v>
      </c>
      <c r="D736" s="5">
        <v>6</v>
      </c>
      <c r="E736" s="8"/>
      <c r="F736" s="18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</row>
    <row r="737" spans="1:24" ht="27.6" x14ac:dyDescent="0.3">
      <c r="A737" s="5">
        <f t="shared" si="18"/>
        <v>78</v>
      </c>
      <c r="B737" s="9" t="s">
        <v>413</v>
      </c>
      <c r="C737" s="5" t="s">
        <v>13</v>
      </c>
      <c r="D737" s="5">
        <v>7</v>
      </c>
      <c r="E737" s="8"/>
      <c r="F737" s="18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</row>
    <row r="738" spans="1:24" ht="27.6" x14ac:dyDescent="0.3">
      <c r="A738" s="5">
        <f t="shared" si="18"/>
        <v>79</v>
      </c>
      <c r="B738" s="24" t="s">
        <v>414</v>
      </c>
      <c r="C738" s="5" t="s">
        <v>13</v>
      </c>
      <c r="D738" s="5">
        <v>7</v>
      </c>
      <c r="E738" s="8"/>
      <c r="F738" s="18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</row>
    <row r="739" spans="1:24" x14ac:dyDescent="0.3">
      <c r="A739" s="5">
        <f t="shared" si="18"/>
        <v>80</v>
      </c>
      <c r="B739" s="9" t="s">
        <v>375</v>
      </c>
      <c r="C739" s="5" t="s">
        <v>13</v>
      </c>
      <c r="D739" s="5">
        <v>41</v>
      </c>
      <c r="E739" s="8"/>
      <c r="F739" s="18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</row>
    <row r="740" spans="1:24" ht="27.6" x14ac:dyDescent="0.3">
      <c r="A740" s="5">
        <f t="shared" si="18"/>
        <v>81</v>
      </c>
      <c r="B740" s="24" t="s">
        <v>415</v>
      </c>
      <c r="C740" s="5" t="s">
        <v>13</v>
      </c>
      <c r="D740" s="5">
        <v>3</v>
      </c>
      <c r="E740" s="8"/>
      <c r="F740" s="18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</row>
    <row r="741" spans="1:24" ht="27.6" x14ac:dyDescent="0.3">
      <c r="A741" s="5">
        <f t="shared" si="18"/>
        <v>82</v>
      </c>
      <c r="B741" s="24" t="s">
        <v>416</v>
      </c>
      <c r="C741" s="5" t="s">
        <v>13</v>
      </c>
      <c r="D741" s="5">
        <v>7</v>
      </c>
      <c r="E741" s="8"/>
      <c r="F741" s="18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</row>
    <row r="742" spans="1:24" ht="27.6" x14ac:dyDescent="0.3">
      <c r="A742" s="5">
        <f t="shared" si="18"/>
        <v>83</v>
      </c>
      <c r="B742" s="24" t="s">
        <v>417</v>
      </c>
      <c r="C742" s="5" t="s">
        <v>13</v>
      </c>
      <c r="D742" s="5">
        <v>31</v>
      </c>
      <c r="E742" s="8"/>
      <c r="F742" s="18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</row>
    <row r="743" spans="1:24" x14ac:dyDescent="0.3">
      <c r="A743" s="5">
        <f t="shared" si="18"/>
        <v>84</v>
      </c>
      <c r="B743" s="24" t="s">
        <v>418</v>
      </c>
      <c r="C743" s="5" t="s">
        <v>13</v>
      </c>
      <c r="D743" s="5">
        <v>2</v>
      </c>
      <c r="E743" s="8"/>
      <c r="F743" s="18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</row>
    <row r="744" spans="1:24" x14ac:dyDescent="0.3">
      <c r="A744" s="5">
        <f t="shared" si="18"/>
        <v>85</v>
      </c>
      <c r="B744" s="24" t="s">
        <v>419</v>
      </c>
      <c r="C744" s="5" t="s">
        <v>13</v>
      </c>
      <c r="D744" s="5">
        <v>2</v>
      </c>
      <c r="E744" s="8"/>
      <c r="F744" s="18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</row>
    <row r="745" spans="1:24" x14ac:dyDescent="0.3">
      <c r="A745" s="5">
        <f t="shared" si="18"/>
        <v>86</v>
      </c>
      <c r="B745" s="9" t="s">
        <v>377</v>
      </c>
      <c r="C745" s="5" t="s">
        <v>13</v>
      </c>
      <c r="D745" s="5">
        <v>115</v>
      </c>
      <c r="E745" s="8"/>
      <c r="F745" s="18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</row>
    <row r="746" spans="1:24" x14ac:dyDescent="0.3">
      <c r="A746" s="5">
        <f t="shared" si="18"/>
        <v>87</v>
      </c>
      <c r="B746" s="24" t="s">
        <v>378</v>
      </c>
      <c r="C746" s="5" t="s">
        <v>13</v>
      </c>
      <c r="D746" s="5">
        <v>90</v>
      </c>
      <c r="E746" s="8"/>
      <c r="F746" s="18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</row>
    <row r="747" spans="1:24" ht="27.6" x14ac:dyDescent="0.3">
      <c r="A747" s="5">
        <f t="shared" si="18"/>
        <v>88</v>
      </c>
      <c r="B747" s="24" t="s">
        <v>420</v>
      </c>
      <c r="C747" s="5" t="s">
        <v>13</v>
      </c>
      <c r="D747" s="5">
        <v>11</v>
      </c>
      <c r="E747" s="8"/>
      <c r="F747" s="18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</row>
    <row r="748" spans="1:24" x14ac:dyDescent="0.3">
      <c r="A748" s="5">
        <f t="shared" si="18"/>
        <v>89</v>
      </c>
      <c r="B748" s="24" t="s">
        <v>421</v>
      </c>
      <c r="C748" s="5" t="s">
        <v>13</v>
      </c>
      <c r="D748" s="5">
        <v>14</v>
      </c>
      <c r="E748" s="8"/>
      <c r="F748" s="18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</row>
    <row r="749" spans="1:24" x14ac:dyDescent="0.3">
      <c r="A749" s="5">
        <f t="shared" si="18"/>
        <v>90</v>
      </c>
      <c r="B749" s="9" t="s">
        <v>383</v>
      </c>
      <c r="C749" s="5" t="s">
        <v>15</v>
      </c>
      <c r="D749" s="5">
        <v>1807</v>
      </c>
      <c r="E749" s="8"/>
      <c r="F749" s="18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</row>
    <row r="750" spans="1:24" x14ac:dyDescent="0.3">
      <c r="A750" s="5">
        <f t="shared" si="18"/>
        <v>91</v>
      </c>
      <c r="B750" s="24" t="s">
        <v>384</v>
      </c>
      <c r="C750" s="5" t="s">
        <v>15</v>
      </c>
      <c r="D750" s="5">
        <v>888</v>
      </c>
      <c r="E750" s="8"/>
      <c r="F750" s="18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</row>
    <row r="751" spans="1:24" x14ac:dyDescent="0.3">
      <c r="A751" s="5">
        <f t="shared" si="18"/>
        <v>92</v>
      </c>
      <c r="B751" s="24" t="s">
        <v>385</v>
      </c>
      <c r="C751" s="5" t="s">
        <v>15</v>
      </c>
      <c r="D751" s="5">
        <v>814</v>
      </c>
      <c r="E751" s="8"/>
      <c r="F751" s="18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</row>
    <row r="752" spans="1:24" x14ac:dyDescent="0.3">
      <c r="A752" s="5">
        <f t="shared" si="18"/>
        <v>93</v>
      </c>
      <c r="B752" s="24" t="s">
        <v>422</v>
      </c>
      <c r="C752" s="5" t="s">
        <v>15</v>
      </c>
      <c r="D752" s="5">
        <v>33</v>
      </c>
      <c r="E752" s="8"/>
      <c r="F752" s="18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</row>
    <row r="753" spans="1:24" x14ac:dyDescent="0.3">
      <c r="A753" s="5">
        <f t="shared" si="18"/>
        <v>94</v>
      </c>
      <c r="B753" s="24" t="s">
        <v>423</v>
      </c>
      <c r="C753" s="5" t="s">
        <v>15</v>
      </c>
      <c r="D753" s="5">
        <v>10</v>
      </c>
      <c r="E753" s="8"/>
      <c r="F753" s="18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</row>
    <row r="754" spans="1:24" x14ac:dyDescent="0.3">
      <c r="A754" s="5">
        <f t="shared" si="18"/>
        <v>95</v>
      </c>
      <c r="B754" s="24" t="s">
        <v>424</v>
      </c>
      <c r="C754" s="5" t="s">
        <v>15</v>
      </c>
      <c r="D754" s="5">
        <v>8</v>
      </c>
      <c r="E754" s="8"/>
      <c r="F754" s="18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</row>
    <row r="755" spans="1:24" x14ac:dyDescent="0.3">
      <c r="A755" s="5">
        <f t="shared" si="18"/>
        <v>96</v>
      </c>
      <c r="B755" s="24" t="s">
        <v>425</v>
      </c>
      <c r="C755" s="5" t="s">
        <v>15</v>
      </c>
      <c r="D755" s="5">
        <v>46</v>
      </c>
      <c r="E755" s="8"/>
      <c r="F755" s="18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</row>
    <row r="756" spans="1:24" x14ac:dyDescent="0.3">
      <c r="A756" s="5">
        <f t="shared" si="18"/>
        <v>97</v>
      </c>
      <c r="B756" s="24" t="s">
        <v>426</v>
      </c>
      <c r="C756" s="5" t="s">
        <v>15</v>
      </c>
      <c r="D756" s="5">
        <v>8</v>
      </c>
      <c r="E756" s="8"/>
      <c r="F756" s="18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</row>
    <row r="757" spans="1:24" x14ac:dyDescent="0.3">
      <c r="A757" s="5">
        <f t="shared" si="18"/>
        <v>98</v>
      </c>
      <c r="B757" s="24" t="s">
        <v>386</v>
      </c>
      <c r="C757" s="5" t="s">
        <v>15</v>
      </c>
      <c r="D757" s="5">
        <v>120</v>
      </c>
      <c r="E757" s="8"/>
      <c r="F757" s="18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</row>
    <row r="758" spans="1:24" x14ac:dyDescent="0.3">
      <c r="A758" s="5">
        <f t="shared" si="18"/>
        <v>99</v>
      </c>
      <c r="B758" s="24" t="s">
        <v>387</v>
      </c>
      <c r="C758" s="5" t="s">
        <v>15</v>
      </c>
      <c r="D758" s="5">
        <v>158</v>
      </c>
      <c r="E758" s="8"/>
      <c r="F758" s="18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</row>
    <row r="759" spans="1:24" x14ac:dyDescent="0.3">
      <c r="A759" s="5">
        <f t="shared" si="18"/>
        <v>100</v>
      </c>
      <c r="B759" s="24" t="s">
        <v>388</v>
      </c>
      <c r="C759" s="5" t="s">
        <v>13</v>
      </c>
      <c r="D759" s="5">
        <v>6</v>
      </c>
      <c r="E759" s="8"/>
      <c r="F759" s="18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</row>
    <row r="760" spans="1:24" x14ac:dyDescent="0.3">
      <c r="A760" s="5">
        <f t="shared" si="18"/>
        <v>101</v>
      </c>
      <c r="B760" s="9" t="s">
        <v>362</v>
      </c>
      <c r="C760" s="5" t="s">
        <v>13</v>
      </c>
      <c r="D760" s="5">
        <v>1</v>
      </c>
      <c r="E760" s="8"/>
      <c r="F760" s="18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</row>
    <row r="761" spans="1:24" x14ac:dyDescent="0.3">
      <c r="A761" s="5">
        <f t="shared" si="18"/>
        <v>102</v>
      </c>
      <c r="B761" s="24" t="s">
        <v>389</v>
      </c>
      <c r="C761" s="5" t="s">
        <v>13</v>
      </c>
      <c r="D761" s="5">
        <v>1</v>
      </c>
      <c r="E761" s="8"/>
      <c r="F761" s="18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</row>
    <row r="762" spans="1:24" ht="27.6" x14ac:dyDescent="0.3">
      <c r="A762" s="5">
        <f t="shared" si="18"/>
        <v>103</v>
      </c>
      <c r="B762" s="9" t="s">
        <v>394</v>
      </c>
      <c r="C762" s="5" t="s">
        <v>13</v>
      </c>
      <c r="D762" s="5">
        <v>1</v>
      </c>
      <c r="E762" s="8"/>
      <c r="F762" s="18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</row>
    <row r="763" spans="1:24" x14ac:dyDescent="0.3">
      <c r="A763" s="5">
        <f t="shared" si="18"/>
        <v>104</v>
      </c>
      <c r="B763" s="24" t="s">
        <v>427</v>
      </c>
      <c r="C763" s="5" t="s">
        <v>13</v>
      </c>
      <c r="D763" s="5">
        <v>1</v>
      </c>
      <c r="E763" s="8"/>
      <c r="F763" s="18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</row>
    <row r="764" spans="1:24" x14ac:dyDescent="0.3">
      <c r="A764" s="5">
        <f t="shared" si="18"/>
        <v>105</v>
      </c>
      <c r="B764" s="9" t="s">
        <v>366</v>
      </c>
      <c r="C764" s="5" t="s">
        <v>13</v>
      </c>
      <c r="D764" s="5">
        <v>1</v>
      </c>
      <c r="E764" s="8"/>
      <c r="F764" s="18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</row>
    <row r="765" spans="1:24" x14ac:dyDescent="0.3">
      <c r="A765" s="5">
        <f t="shared" si="18"/>
        <v>106</v>
      </c>
      <c r="B765" s="24" t="s">
        <v>367</v>
      </c>
      <c r="C765" s="5" t="s">
        <v>13</v>
      </c>
      <c r="D765" s="5">
        <v>1</v>
      </c>
      <c r="E765" s="8"/>
      <c r="F765" s="18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</row>
    <row r="766" spans="1:24" x14ac:dyDescent="0.3">
      <c r="A766" s="5">
        <f t="shared" si="18"/>
        <v>107</v>
      </c>
      <c r="B766" s="24" t="s">
        <v>428</v>
      </c>
      <c r="C766" s="5" t="s">
        <v>13</v>
      </c>
      <c r="D766" s="5">
        <v>3</v>
      </c>
      <c r="E766" s="8"/>
      <c r="F766" s="18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</row>
    <row r="767" spans="1:24" x14ac:dyDescent="0.3">
      <c r="A767" s="5">
        <f t="shared" si="18"/>
        <v>108</v>
      </c>
      <c r="B767" s="24" t="s">
        <v>393</v>
      </c>
      <c r="C767" s="5" t="s">
        <v>13</v>
      </c>
      <c r="D767" s="5">
        <v>1</v>
      </c>
      <c r="E767" s="8"/>
      <c r="F767" s="18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</row>
    <row r="768" spans="1:24" ht="27.6" x14ac:dyDescent="0.3">
      <c r="A768" s="5">
        <f t="shared" si="18"/>
        <v>109</v>
      </c>
      <c r="B768" s="9" t="s">
        <v>364</v>
      </c>
      <c r="C768" s="5" t="s">
        <v>13</v>
      </c>
      <c r="D768" s="5">
        <v>1</v>
      </c>
      <c r="E768" s="8"/>
      <c r="F768" s="18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</row>
    <row r="769" spans="1:24" ht="27.6" x14ac:dyDescent="0.3">
      <c r="A769" s="5">
        <f t="shared" si="18"/>
        <v>110</v>
      </c>
      <c r="B769" s="9" t="s">
        <v>394</v>
      </c>
      <c r="C769" s="5" t="s">
        <v>13</v>
      </c>
      <c r="D769" s="5">
        <v>2</v>
      </c>
      <c r="E769" s="8"/>
      <c r="F769" s="18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</row>
    <row r="770" spans="1:24" x14ac:dyDescent="0.3">
      <c r="A770" s="5">
        <f t="shared" si="18"/>
        <v>111</v>
      </c>
      <c r="B770" s="24" t="s">
        <v>408</v>
      </c>
      <c r="C770" s="5" t="s">
        <v>13</v>
      </c>
      <c r="D770" s="5">
        <v>1</v>
      </c>
      <c r="E770" s="8"/>
      <c r="F770" s="18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</row>
    <row r="771" spans="1:24" x14ac:dyDescent="0.3">
      <c r="A771" s="5">
        <f t="shared" si="18"/>
        <v>112</v>
      </c>
      <c r="B771" s="24" t="s">
        <v>429</v>
      </c>
      <c r="C771" s="5" t="s">
        <v>13</v>
      </c>
      <c r="D771" s="5">
        <v>1</v>
      </c>
      <c r="E771" s="8"/>
      <c r="F771" s="18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</row>
    <row r="772" spans="1:24" x14ac:dyDescent="0.3">
      <c r="A772" s="5">
        <f t="shared" si="18"/>
        <v>113</v>
      </c>
      <c r="B772" s="24" t="s">
        <v>430</v>
      </c>
      <c r="C772" s="5" t="s">
        <v>13</v>
      </c>
      <c r="D772" s="5">
        <v>1</v>
      </c>
      <c r="E772" s="8"/>
      <c r="F772" s="18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</row>
    <row r="773" spans="1:24" x14ac:dyDescent="0.3">
      <c r="A773" s="5">
        <f t="shared" si="18"/>
        <v>114</v>
      </c>
      <c r="B773" s="24" t="s">
        <v>398</v>
      </c>
      <c r="C773" s="5" t="s">
        <v>13</v>
      </c>
      <c r="D773" s="5">
        <v>2</v>
      </c>
      <c r="E773" s="8"/>
      <c r="F773" s="18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</row>
    <row r="774" spans="1:24" x14ac:dyDescent="0.3">
      <c r="A774" s="5">
        <f t="shared" si="18"/>
        <v>115</v>
      </c>
      <c r="B774" s="9" t="s">
        <v>362</v>
      </c>
      <c r="C774" s="5" t="s">
        <v>13</v>
      </c>
      <c r="D774" s="5">
        <v>1</v>
      </c>
      <c r="E774" s="8"/>
      <c r="F774" s="18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</row>
    <row r="775" spans="1:24" x14ac:dyDescent="0.3">
      <c r="A775" s="5">
        <f t="shared" si="18"/>
        <v>116</v>
      </c>
      <c r="B775" s="24" t="s">
        <v>399</v>
      </c>
      <c r="C775" s="5" t="s">
        <v>13</v>
      </c>
      <c r="D775" s="5">
        <v>1</v>
      </c>
      <c r="E775" s="8"/>
      <c r="F775" s="18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</row>
    <row r="776" spans="1:24" ht="27.6" x14ac:dyDescent="0.3">
      <c r="A776" s="5">
        <f t="shared" si="18"/>
        <v>117</v>
      </c>
      <c r="B776" s="9" t="s">
        <v>364</v>
      </c>
      <c r="C776" s="5" t="s">
        <v>13</v>
      </c>
      <c r="D776" s="5">
        <v>7</v>
      </c>
      <c r="E776" s="8"/>
      <c r="F776" s="18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</row>
    <row r="777" spans="1:24" x14ac:dyDescent="0.3">
      <c r="A777" s="5">
        <f t="shared" si="18"/>
        <v>118</v>
      </c>
      <c r="B777" s="24" t="s">
        <v>400</v>
      </c>
      <c r="C777" s="5" t="s">
        <v>13</v>
      </c>
      <c r="D777" s="5">
        <v>6</v>
      </c>
      <c r="E777" s="8"/>
      <c r="F777" s="18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</row>
    <row r="778" spans="1:24" x14ac:dyDescent="0.3">
      <c r="A778" s="5">
        <f t="shared" si="18"/>
        <v>119</v>
      </c>
      <c r="B778" s="24" t="s">
        <v>401</v>
      </c>
      <c r="C778" s="5" t="s">
        <v>13</v>
      </c>
      <c r="D778" s="5">
        <v>1</v>
      </c>
      <c r="E778" s="8"/>
      <c r="F778" s="18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</row>
    <row r="779" spans="1:24" x14ac:dyDescent="0.3">
      <c r="A779" s="5">
        <f t="shared" si="18"/>
        <v>120</v>
      </c>
      <c r="B779" s="9" t="s">
        <v>362</v>
      </c>
      <c r="C779" s="5" t="s">
        <v>13</v>
      </c>
      <c r="D779" s="5">
        <v>1</v>
      </c>
      <c r="E779" s="8"/>
      <c r="F779" s="18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</row>
    <row r="780" spans="1:24" x14ac:dyDescent="0.3">
      <c r="A780" s="5">
        <f t="shared" si="18"/>
        <v>121</v>
      </c>
      <c r="B780" s="24" t="s">
        <v>363</v>
      </c>
      <c r="C780" s="5" t="s">
        <v>13</v>
      </c>
      <c r="D780" s="5">
        <v>1</v>
      </c>
      <c r="E780" s="8"/>
      <c r="F780" s="18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</row>
    <row r="781" spans="1:24" ht="27.6" x14ac:dyDescent="0.3">
      <c r="A781" s="5">
        <f t="shared" si="18"/>
        <v>122</v>
      </c>
      <c r="B781" s="9" t="s">
        <v>364</v>
      </c>
      <c r="C781" s="5" t="s">
        <v>13</v>
      </c>
      <c r="D781" s="5">
        <v>5</v>
      </c>
      <c r="E781" s="8"/>
      <c r="F781" s="18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</row>
    <row r="782" spans="1:24" x14ac:dyDescent="0.3">
      <c r="A782" s="5">
        <f t="shared" si="18"/>
        <v>123</v>
      </c>
      <c r="B782" s="24" t="s">
        <v>395</v>
      </c>
      <c r="C782" s="5" t="s">
        <v>13</v>
      </c>
      <c r="D782" s="5">
        <v>1</v>
      </c>
      <c r="E782" s="8"/>
      <c r="F782" s="18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</row>
    <row r="783" spans="1:24" x14ac:dyDescent="0.3">
      <c r="A783" s="5">
        <f t="shared" si="18"/>
        <v>124</v>
      </c>
      <c r="B783" s="24" t="s">
        <v>400</v>
      </c>
      <c r="C783" s="5" t="s">
        <v>13</v>
      </c>
      <c r="D783" s="5">
        <v>3</v>
      </c>
      <c r="E783" s="8"/>
      <c r="F783" s="18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</row>
    <row r="784" spans="1:24" x14ac:dyDescent="0.3">
      <c r="A784" s="5">
        <f t="shared" si="18"/>
        <v>125</v>
      </c>
      <c r="B784" s="24" t="s">
        <v>402</v>
      </c>
      <c r="C784" s="5" t="s">
        <v>13</v>
      </c>
      <c r="D784" s="5">
        <v>1</v>
      </c>
      <c r="E784" s="8"/>
      <c r="F784" s="18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</row>
    <row r="785" spans="1:24" ht="27.6" x14ac:dyDescent="0.3">
      <c r="A785" s="5">
        <f t="shared" si="18"/>
        <v>126</v>
      </c>
      <c r="B785" s="9" t="s">
        <v>394</v>
      </c>
      <c r="C785" s="5" t="s">
        <v>13</v>
      </c>
      <c r="D785" s="5">
        <v>2</v>
      </c>
      <c r="E785" s="8"/>
      <c r="F785" s="18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</row>
    <row r="786" spans="1:24" x14ac:dyDescent="0.3">
      <c r="A786" s="5">
        <f t="shared" si="18"/>
        <v>127</v>
      </c>
      <c r="B786" s="24" t="s">
        <v>431</v>
      </c>
      <c r="C786" s="5" t="s">
        <v>13</v>
      </c>
      <c r="D786" s="5">
        <v>1</v>
      </c>
      <c r="E786" s="8"/>
      <c r="F786" s="18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</row>
    <row r="787" spans="1:24" x14ac:dyDescent="0.3">
      <c r="A787" s="5">
        <f t="shared" si="18"/>
        <v>128</v>
      </c>
      <c r="B787" s="24" t="s">
        <v>429</v>
      </c>
      <c r="C787" s="5" t="s">
        <v>13</v>
      </c>
      <c r="D787" s="5">
        <v>1</v>
      </c>
      <c r="E787" s="8"/>
      <c r="F787" s="18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</row>
    <row r="788" spans="1:24" x14ac:dyDescent="0.3">
      <c r="A788" s="5">
        <f t="shared" si="18"/>
        <v>129</v>
      </c>
      <c r="B788" s="9" t="s">
        <v>362</v>
      </c>
      <c r="C788" s="5" t="s">
        <v>13</v>
      </c>
      <c r="D788" s="5">
        <v>1</v>
      </c>
      <c r="E788" s="8"/>
      <c r="F788" s="18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</row>
    <row r="789" spans="1:24" x14ac:dyDescent="0.3">
      <c r="A789" s="5">
        <f t="shared" si="18"/>
        <v>130</v>
      </c>
      <c r="B789" s="24" t="s">
        <v>363</v>
      </c>
      <c r="C789" s="5" t="s">
        <v>13</v>
      </c>
      <c r="D789" s="5">
        <v>1</v>
      </c>
      <c r="E789" s="8"/>
      <c r="F789" s="18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</row>
    <row r="790" spans="1:24" ht="27.6" x14ac:dyDescent="0.3">
      <c r="A790" s="5">
        <f t="shared" ref="A790:A853" si="19">A789+1</f>
        <v>131</v>
      </c>
      <c r="B790" s="9" t="s">
        <v>364</v>
      </c>
      <c r="C790" s="5" t="s">
        <v>13</v>
      </c>
      <c r="D790" s="5">
        <v>8</v>
      </c>
      <c r="E790" s="8"/>
      <c r="F790" s="18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</row>
    <row r="791" spans="1:24" x14ac:dyDescent="0.3">
      <c r="A791" s="5">
        <f t="shared" si="19"/>
        <v>132</v>
      </c>
      <c r="B791" s="24" t="s">
        <v>395</v>
      </c>
      <c r="C791" s="5" t="s">
        <v>13</v>
      </c>
      <c r="D791" s="5">
        <v>6</v>
      </c>
      <c r="E791" s="8"/>
      <c r="F791" s="18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</row>
    <row r="792" spans="1:24" x14ac:dyDescent="0.3">
      <c r="A792" s="5">
        <f t="shared" si="19"/>
        <v>133</v>
      </c>
      <c r="B792" s="24" t="s">
        <v>432</v>
      </c>
      <c r="C792" s="5" t="s">
        <v>13</v>
      </c>
      <c r="D792" s="5">
        <v>1</v>
      </c>
      <c r="E792" s="8"/>
      <c r="F792" s="18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</row>
    <row r="793" spans="1:24" x14ac:dyDescent="0.3">
      <c r="A793" s="5">
        <f t="shared" si="19"/>
        <v>134</v>
      </c>
      <c r="B793" s="24" t="s">
        <v>408</v>
      </c>
      <c r="C793" s="5" t="s">
        <v>13</v>
      </c>
      <c r="D793" s="5">
        <v>1</v>
      </c>
      <c r="E793" s="8"/>
      <c r="F793" s="18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</row>
    <row r="794" spans="1:24" ht="27.6" x14ac:dyDescent="0.3">
      <c r="A794" s="5">
        <f t="shared" si="19"/>
        <v>135</v>
      </c>
      <c r="B794" s="9" t="s">
        <v>394</v>
      </c>
      <c r="C794" s="5" t="s">
        <v>13</v>
      </c>
      <c r="D794" s="5">
        <v>1</v>
      </c>
      <c r="E794" s="8"/>
      <c r="F794" s="18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</row>
    <row r="795" spans="1:24" x14ac:dyDescent="0.3">
      <c r="A795" s="5">
        <f t="shared" si="19"/>
        <v>136</v>
      </c>
      <c r="B795" s="24" t="s">
        <v>433</v>
      </c>
      <c r="C795" s="5" t="s">
        <v>13</v>
      </c>
      <c r="D795" s="5">
        <v>1</v>
      </c>
      <c r="E795" s="8"/>
      <c r="F795" s="18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</row>
    <row r="796" spans="1:24" ht="27.6" x14ac:dyDescent="0.3">
      <c r="A796" s="5">
        <f t="shared" si="19"/>
        <v>137</v>
      </c>
      <c r="B796" s="9" t="s">
        <v>374</v>
      </c>
      <c r="C796" s="5" t="s">
        <v>13</v>
      </c>
      <c r="D796" s="5">
        <v>6</v>
      </c>
      <c r="E796" s="8"/>
      <c r="F796" s="18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</row>
    <row r="797" spans="1:24" ht="27.6" x14ac:dyDescent="0.3">
      <c r="A797" s="5">
        <f t="shared" si="19"/>
        <v>138</v>
      </c>
      <c r="B797" s="24" t="s">
        <v>371</v>
      </c>
      <c r="C797" s="5" t="s">
        <v>13</v>
      </c>
      <c r="D797" s="5">
        <v>6</v>
      </c>
      <c r="E797" s="8"/>
      <c r="F797" s="18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</row>
    <row r="798" spans="1:24" ht="27.6" x14ac:dyDescent="0.3">
      <c r="A798" s="5">
        <f t="shared" si="19"/>
        <v>139</v>
      </c>
      <c r="B798" s="9" t="s">
        <v>372</v>
      </c>
      <c r="C798" s="5" t="s">
        <v>13</v>
      </c>
      <c r="D798" s="5">
        <v>3</v>
      </c>
      <c r="E798" s="8"/>
      <c r="F798" s="18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</row>
    <row r="799" spans="1:24" ht="27.6" x14ac:dyDescent="0.3">
      <c r="A799" s="5">
        <f t="shared" si="19"/>
        <v>140</v>
      </c>
      <c r="B799" s="24" t="s">
        <v>412</v>
      </c>
      <c r="C799" s="5" t="s">
        <v>13</v>
      </c>
      <c r="D799" s="5">
        <v>3</v>
      </c>
      <c r="E799" s="8"/>
      <c r="F799" s="18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</row>
    <row r="800" spans="1:24" ht="27.6" x14ac:dyDescent="0.3">
      <c r="A800" s="5">
        <f t="shared" si="19"/>
        <v>141</v>
      </c>
      <c r="B800" s="9" t="s">
        <v>374</v>
      </c>
      <c r="C800" s="5" t="s">
        <v>13</v>
      </c>
      <c r="D800" s="5">
        <v>1</v>
      </c>
      <c r="E800" s="8"/>
      <c r="F800" s="18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</row>
    <row r="801" spans="1:24" ht="27.6" x14ac:dyDescent="0.3">
      <c r="A801" s="5">
        <f t="shared" si="19"/>
        <v>142</v>
      </c>
      <c r="B801" s="24" t="s">
        <v>414</v>
      </c>
      <c r="C801" s="5" t="s">
        <v>13</v>
      </c>
      <c r="D801" s="5">
        <v>1</v>
      </c>
      <c r="E801" s="8"/>
      <c r="F801" s="18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</row>
    <row r="802" spans="1:24" x14ac:dyDescent="0.3">
      <c r="A802" s="5">
        <f t="shared" si="19"/>
        <v>143</v>
      </c>
      <c r="B802" s="9" t="s">
        <v>375</v>
      </c>
      <c r="C802" s="5" t="s">
        <v>13</v>
      </c>
      <c r="D802" s="5">
        <v>11</v>
      </c>
      <c r="E802" s="8"/>
      <c r="F802" s="18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</row>
    <row r="803" spans="1:24" ht="27.6" x14ac:dyDescent="0.3">
      <c r="A803" s="5">
        <f t="shared" si="19"/>
        <v>144</v>
      </c>
      <c r="B803" s="24" t="s">
        <v>415</v>
      </c>
      <c r="C803" s="5" t="s">
        <v>13</v>
      </c>
      <c r="D803" s="5">
        <v>5</v>
      </c>
      <c r="E803" s="8"/>
      <c r="F803" s="18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</row>
    <row r="804" spans="1:24" ht="27.6" x14ac:dyDescent="0.3">
      <c r="A804" s="5">
        <f t="shared" si="19"/>
        <v>145</v>
      </c>
      <c r="B804" s="24" t="s">
        <v>416</v>
      </c>
      <c r="C804" s="5" t="s">
        <v>13</v>
      </c>
      <c r="D804" s="5">
        <v>3</v>
      </c>
      <c r="E804" s="8"/>
      <c r="F804" s="18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</row>
    <row r="805" spans="1:24" ht="27.6" x14ac:dyDescent="0.3">
      <c r="A805" s="5">
        <f t="shared" si="19"/>
        <v>146</v>
      </c>
      <c r="B805" s="24" t="s">
        <v>434</v>
      </c>
      <c r="C805" s="5" t="s">
        <v>13</v>
      </c>
      <c r="D805" s="5">
        <v>3</v>
      </c>
      <c r="E805" s="8"/>
      <c r="F805" s="18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</row>
    <row r="806" spans="1:24" x14ac:dyDescent="0.3">
      <c r="A806" s="5">
        <f t="shared" si="19"/>
        <v>147</v>
      </c>
      <c r="B806" s="24" t="s">
        <v>418</v>
      </c>
      <c r="C806" s="5" t="s">
        <v>13</v>
      </c>
      <c r="D806" s="5">
        <v>2</v>
      </c>
      <c r="E806" s="8"/>
      <c r="F806" s="18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</row>
    <row r="807" spans="1:24" x14ac:dyDescent="0.3">
      <c r="A807" s="5">
        <f t="shared" si="19"/>
        <v>148</v>
      </c>
      <c r="B807" s="24" t="s">
        <v>419</v>
      </c>
      <c r="C807" s="5" t="s">
        <v>13</v>
      </c>
      <c r="D807" s="5">
        <v>1</v>
      </c>
      <c r="E807" s="8"/>
      <c r="F807" s="18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</row>
    <row r="808" spans="1:24" x14ac:dyDescent="0.3">
      <c r="A808" s="5">
        <f t="shared" si="19"/>
        <v>149</v>
      </c>
      <c r="B808" s="9" t="s">
        <v>377</v>
      </c>
      <c r="C808" s="5" t="s">
        <v>13</v>
      </c>
      <c r="D808" s="5">
        <v>24</v>
      </c>
      <c r="E808" s="8"/>
      <c r="F808" s="18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</row>
    <row r="809" spans="1:24" x14ac:dyDescent="0.3">
      <c r="A809" s="5">
        <f t="shared" si="19"/>
        <v>150</v>
      </c>
      <c r="B809" s="24" t="s">
        <v>378</v>
      </c>
      <c r="C809" s="5" t="s">
        <v>13</v>
      </c>
      <c r="D809" s="5">
        <v>15</v>
      </c>
      <c r="E809" s="8"/>
      <c r="F809" s="18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</row>
    <row r="810" spans="1:24" x14ac:dyDescent="0.3">
      <c r="A810" s="5">
        <f t="shared" si="19"/>
        <v>151</v>
      </c>
      <c r="B810" s="24" t="s">
        <v>421</v>
      </c>
      <c r="C810" s="5" t="s">
        <v>13</v>
      </c>
      <c r="D810" s="5">
        <v>8</v>
      </c>
      <c r="E810" s="8"/>
      <c r="F810" s="18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</row>
    <row r="811" spans="1:24" x14ac:dyDescent="0.3">
      <c r="A811" s="5">
        <f t="shared" si="19"/>
        <v>152</v>
      </c>
      <c r="B811" s="24" t="s">
        <v>435</v>
      </c>
      <c r="C811" s="5" t="s">
        <v>13</v>
      </c>
      <c r="D811" s="5">
        <v>1</v>
      </c>
      <c r="E811" s="8"/>
      <c r="F811" s="18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</row>
    <row r="812" spans="1:24" x14ac:dyDescent="0.3">
      <c r="A812" s="5">
        <f t="shared" si="19"/>
        <v>153</v>
      </c>
      <c r="B812" s="9" t="s">
        <v>383</v>
      </c>
      <c r="C812" s="5" t="s">
        <v>15</v>
      </c>
      <c r="D812" s="5">
        <v>428</v>
      </c>
      <c r="E812" s="8"/>
      <c r="F812" s="18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</row>
    <row r="813" spans="1:24" x14ac:dyDescent="0.3">
      <c r="A813" s="5">
        <f t="shared" si="19"/>
        <v>154</v>
      </c>
      <c r="B813" s="24" t="s">
        <v>384</v>
      </c>
      <c r="C813" s="5" t="s">
        <v>15</v>
      </c>
      <c r="D813" s="5">
        <v>170</v>
      </c>
      <c r="E813" s="8"/>
      <c r="F813" s="18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</row>
    <row r="814" spans="1:24" x14ac:dyDescent="0.3">
      <c r="A814" s="5">
        <f t="shared" si="19"/>
        <v>155</v>
      </c>
      <c r="B814" s="24" t="s">
        <v>385</v>
      </c>
      <c r="C814" s="5" t="s">
        <v>15</v>
      </c>
      <c r="D814" s="5">
        <v>146</v>
      </c>
      <c r="E814" s="8"/>
      <c r="F814" s="18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</row>
    <row r="815" spans="1:24" x14ac:dyDescent="0.3">
      <c r="A815" s="5">
        <f t="shared" si="19"/>
        <v>156</v>
      </c>
      <c r="B815" s="24" t="s">
        <v>422</v>
      </c>
      <c r="C815" s="5" t="s">
        <v>15</v>
      </c>
      <c r="D815" s="5">
        <v>33</v>
      </c>
      <c r="E815" s="8"/>
      <c r="F815" s="18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</row>
    <row r="816" spans="1:24" x14ac:dyDescent="0.3">
      <c r="A816" s="5">
        <f t="shared" si="19"/>
        <v>157</v>
      </c>
      <c r="B816" s="24" t="s">
        <v>423</v>
      </c>
      <c r="C816" s="5" t="s">
        <v>15</v>
      </c>
      <c r="D816" s="5">
        <v>41</v>
      </c>
      <c r="E816" s="8"/>
      <c r="F816" s="18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</row>
    <row r="817" spans="1:24" x14ac:dyDescent="0.3">
      <c r="A817" s="5">
        <f t="shared" si="19"/>
        <v>158</v>
      </c>
      <c r="B817" s="24" t="s">
        <v>436</v>
      </c>
      <c r="C817" s="5" t="s">
        <v>15</v>
      </c>
      <c r="D817" s="5">
        <v>30</v>
      </c>
      <c r="E817" s="8"/>
      <c r="F817" s="18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</row>
    <row r="818" spans="1:24" x14ac:dyDescent="0.3">
      <c r="A818" s="5">
        <f t="shared" si="19"/>
        <v>159</v>
      </c>
      <c r="B818" s="24" t="s">
        <v>436</v>
      </c>
      <c r="C818" s="5" t="s">
        <v>15</v>
      </c>
      <c r="D818" s="5">
        <v>8</v>
      </c>
      <c r="E818" s="8"/>
      <c r="F818" s="18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</row>
    <row r="819" spans="1:24" x14ac:dyDescent="0.3">
      <c r="A819" s="5">
        <f t="shared" si="19"/>
        <v>160</v>
      </c>
      <c r="B819" s="24" t="s">
        <v>386</v>
      </c>
      <c r="C819" s="5" t="s">
        <v>15</v>
      </c>
      <c r="D819" s="5">
        <v>56</v>
      </c>
      <c r="E819" s="8"/>
      <c r="F819" s="18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</row>
    <row r="820" spans="1:24" x14ac:dyDescent="0.3">
      <c r="A820" s="5">
        <f t="shared" si="19"/>
        <v>161</v>
      </c>
      <c r="B820" s="24" t="s">
        <v>387</v>
      </c>
      <c r="C820" s="5" t="s">
        <v>15</v>
      </c>
      <c r="D820" s="5">
        <v>74</v>
      </c>
      <c r="E820" s="8"/>
      <c r="F820" s="18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</row>
    <row r="821" spans="1:24" x14ac:dyDescent="0.3">
      <c r="A821" s="5">
        <f t="shared" si="19"/>
        <v>162</v>
      </c>
      <c r="B821" s="24" t="s">
        <v>388</v>
      </c>
      <c r="C821" s="5" t="s">
        <v>13</v>
      </c>
      <c r="D821" s="5">
        <v>4</v>
      </c>
      <c r="E821" s="8"/>
      <c r="F821" s="18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</row>
    <row r="822" spans="1:24" x14ac:dyDescent="0.3">
      <c r="A822" s="5">
        <f t="shared" si="19"/>
        <v>163</v>
      </c>
      <c r="B822" s="9" t="s">
        <v>362</v>
      </c>
      <c r="C822" s="5" t="s">
        <v>13</v>
      </c>
      <c r="D822" s="5">
        <v>1</v>
      </c>
      <c r="E822" s="8"/>
      <c r="F822" s="18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</row>
    <row r="823" spans="1:24" x14ac:dyDescent="0.3">
      <c r="A823" s="5">
        <f t="shared" si="19"/>
        <v>164</v>
      </c>
      <c r="B823" s="24" t="s">
        <v>389</v>
      </c>
      <c r="C823" s="5" t="s">
        <v>13</v>
      </c>
      <c r="D823" s="5">
        <v>1</v>
      </c>
      <c r="E823" s="8"/>
      <c r="F823" s="18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</row>
    <row r="824" spans="1:24" ht="27.6" x14ac:dyDescent="0.3">
      <c r="A824" s="5">
        <f t="shared" si="19"/>
        <v>165</v>
      </c>
      <c r="B824" s="9" t="s">
        <v>394</v>
      </c>
      <c r="C824" s="5" t="s">
        <v>13</v>
      </c>
      <c r="D824" s="5">
        <v>1</v>
      </c>
      <c r="E824" s="8"/>
      <c r="F824" s="18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</row>
    <row r="825" spans="1:24" x14ac:dyDescent="0.3">
      <c r="A825" s="5">
        <f t="shared" si="19"/>
        <v>166</v>
      </c>
      <c r="B825" s="24" t="s">
        <v>437</v>
      </c>
      <c r="C825" s="5" t="s">
        <v>13</v>
      </c>
      <c r="D825" s="5">
        <v>1</v>
      </c>
      <c r="E825" s="8"/>
      <c r="F825" s="18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</row>
    <row r="826" spans="1:24" x14ac:dyDescent="0.3">
      <c r="A826" s="5">
        <f t="shared" si="19"/>
        <v>167</v>
      </c>
      <c r="B826" s="9" t="s">
        <v>366</v>
      </c>
      <c r="C826" s="5" t="s">
        <v>13</v>
      </c>
      <c r="D826" s="5">
        <v>1</v>
      </c>
      <c r="E826" s="8"/>
      <c r="F826" s="18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</row>
    <row r="827" spans="1:24" x14ac:dyDescent="0.3">
      <c r="A827" s="5">
        <f t="shared" si="19"/>
        <v>168</v>
      </c>
      <c r="B827" s="24" t="s">
        <v>367</v>
      </c>
      <c r="C827" s="5" t="s">
        <v>13</v>
      </c>
      <c r="D827" s="5">
        <v>1</v>
      </c>
      <c r="E827" s="8"/>
      <c r="F827" s="18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</row>
    <row r="828" spans="1:24" x14ac:dyDescent="0.3">
      <c r="A828" s="5">
        <f t="shared" si="19"/>
        <v>169</v>
      </c>
      <c r="B828" s="24" t="s">
        <v>438</v>
      </c>
      <c r="C828" s="5" t="s">
        <v>13</v>
      </c>
      <c r="D828" s="5">
        <v>3</v>
      </c>
      <c r="E828" s="8"/>
      <c r="F828" s="18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</row>
    <row r="829" spans="1:24" x14ac:dyDescent="0.3">
      <c r="A829" s="5">
        <f t="shared" si="19"/>
        <v>170</v>
      </c>
      <c r="B829" s="24" t="s">
        <v>439</v>
      </c>
      <c r="C829" s="5" t="s">
        <v>13</v>
      </c>
      <c r="D829" s="5">
        <v>1</v>
      </c>
      <c r="E829" s="8"/>
      <c r="F829" s="18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</row>
    <row r="830" spans="1:24" ht="27.6" x14ac:dyDescent="0.3">
      <c r="A830" s="5">
        <f t="shared" si="19"/>
        <v>171</v>
      </c>
      <c r="B830" s="9" t="s">
        <v>364</v>
      </c>
      <c r="C830" s="5" t="s">
        <v>13</v>
      </c>
      <c r="D830" s="5">
        <v>1</v>
      </c>
      <c r="E830" s="8"/>
      <c r="F830" s="18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</row>
    <row r="831" spans="1:24" ht="27.6" x14ac:dyDescent="0.3">
      <c r="A831" s="5">
        <f t="shared" si="19"/>
        <v>172</v>
      </c>
      <c r="B831" s="9" t="s">
        <v>394</v>
      </c>
      <c r="C831" s="5" t="s">
        <v>13</v>
      </c>
      <c r="D831" s="5">
        <v>2</v>
      </c>
      <c r="E831" s="8"/>
      <c r="F831" s="18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</row>
    <row r="832" spans="1:24" x14ac:dyDescent="0.3">
      <c r="A832" s="5">
        <f t="shared" si="19"/>
        <v>173</v>
      </c>
      <c r="B832" s="24" t="s">
        <v>395</v>
      </c>
      <c r="C832" s="5" t="s">
        <v>13</v>
      </c>
      <c r="D832" s="5">
        <v>1</v>
      </c>
      <c r="E832" s="8"/>
      <c r="F832" s="18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</row>
    <row r="833" spans="1:24" x14ac:dyDescent="0.3">
      <c r="A833" s="5">
        <f t="shared" si="19"/>
        <v>174</v>
      </c>
      <c r="B833" s="24" t="s">
        <v>402</v>
      </c>
      <c r="C833" s="5" t="s">
        <v>13</v>
      </c>
      <c r="D833" s="5">
        <v>1</v>
      </c>
      <c r="E833" s="8"/>
      <c r="F833" s="18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</row>
    <row r="834" spans="1:24" ht="27.6" x14ac:dyDescent="0.3">
      <c r="A834" s="5">
        <f t="shared" si="19"/>
        <v>175</v>
      </c>
      <c r="B834" s="9" t="s">
        <v>394</v>
      </c>
      <c r="C834" s="5" t="s">
        <v>13</v>
      </c>
      <c r="D834" s="5">
        <v>1</v>
      </c>
      <c r="E834" s="8"/>
      <c r="F834" s="18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</row>
    <row r="835" spans="1:24" x14ac:dyDescent="0.3">
      <c r="A835" s="5">
        <f t="shared" si="19"/>
        <v>176</v>
      </c>
      <c r="B835" s="24" t="s">
        <v>427</v>
      </c>
      <c r="C835" s="5" t="s">
        <v>13</v>
      </c>
      <c r="D835" s="5">
        <v>1</v>
      </c>
      <c r="E835" s="8"/>
      <c r="F835" s="18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</row>
    <row r="836" spans="1:24" x14ac:dyDescent="0.3">
      <c r="A836" s="5">
        <f t="shared" si="19"/>
        <v>177</v>
      </c>
      <c r="B836" s="24" t="s">
        <v>398</v>
      </c>
      <c r="C836" s="5" t="s">
        <v>13</v>
      </c>
      <c r="D836" s="5">
        <v>2</v>
      </c>
      <c r="E836" s="8"/>
      <c r="F836" s="18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</row>
    <row r="837" spans="1:24" x14ac:dyDescent="0.3">
      <c r="A837" s="5">
        <f t="shared" si="19"/>
        <v>178</v>
      </c>
      <c r="B837" s="9" t="s">
        <v>362</v>
      </c>
      <c r="C837" s="5" t="s">
        <v>13</v>
      </c>
      <c r="D837" s="5">
        <v>1</v>
      </c>
      <c r="E837" s="8"/>
      <c r="F837" s="18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</row>
    <row r="838" spans="1:24" x14ac:dyDescent="0.3">
      <c r="A838" s="5">
        <f t="shared" si="19"/>
        <v>179</v>
      </c>
      <c r="B838" s="24" t="s">
        <v>399</v>
      </c>
      <c r="C838" s="5" t="s">
        <v>13</v>
      </c>
      <c r="D838" s="5">
        <v>1</v>
      </c>
      <c r="E838" s="8"/>
      <c r="F838" s="18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</row>
    <row r="839" spans="1:24" ht="27.6" x14ac:dyDescent="0.3">
      <c r="A839" s="5">
        <f t="shared" si="19"/>
        <v>180</v>
      </c>
      <c r="B839" s="9" t="s">
        <v>364</v>
      </c>
      <c r="C839" s="5" t="s">
        <v>13</v>
      </c>
      <c r="D839" s="5">
        <v>5</v>
      </c>
      <c r="E839" s="8"/>
      <c r="F839" s="18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</row>
    <row r="840" spans="1:24" x14ac:dyDescent="0.3">
      <c r="A840" s="5">
        <f t="shared" si="19"/>
        <v>181</v>
      </c>
      <c r="B840" s="24" t="s">
        <v>400</v>
      </c>
      <c r="C840" s="5" t="s">
        <v>13</v>
      </c>
      <c r="D840" s="5">
        <v>4</v>
      </c>
      <c r="E840" s="8"/>
      <c r="F840" s="18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</row>
    <row r="841" spans="1:24" x14ac:dyDescent="0.3">
      <c r="A841" s="5">
        <f t="shared" si="19"/>
        <v>182</v>
      </c>
      <c r="B841" s="24" t="s">
        <v>401</v>
      </c>
      <c r="C841" s="5" t="s">
        <v>13</v>
      </c>
      <c r="D841" s="5">
        <v>1</v>
      </c>
      <c r="E841" s="8"/>
      <c r="F841" s="18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</row>
    <row r="842" spans="1:24" x14ac:dyDescent="0.3">
      <c r="A842" s="5">
        <f t="shared" si="19"/>
        <v>183</v>
      </c>
      <c r="B842" s="9" t="s">
        <v>362</v>
      </c>
      <c r="C842" s="5" t="s">
        <v>13</v>
      </c>
      <c r="D842" s="5">
        <v>1</v>
      </c>
      <c r="E842" s="8"/>
      <c r="F842" s="18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</row>
    <row r="843" spans="1:24" x14ac:dyDescent="0.3">
      <c r="A843" s="5">
        <f t="shared" si="19"/>
        <v>184</v>
      </c>
      <c r="B843" s="24" t="s">
        <v>363</v>
      </c>
      <c r="C843" s="5" t="s">
        <v>13</v>
      </c>
      <c r="D843" s="5">
        <v>1</v>
      </c>
      <c r="E843" s="8"/>
      <c r="F843" s="18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</row>
    <row r="844" spans="1:24" ht="27.6" x14ac:dyDescent="0.3">
      <c r="A844" s="5">
        <f t="shared" si="19"/>
        <v>185</v>
      </c>
      <c r="B844" s="9" t="s">
        <v>364</v>
      </c>
      <c r="C844" s="5" t="s">
        <v>13</v>
      </c>
      <c r="D844" s="5">
        <v>5</v>
      </c>
      <c r="E844" s="8"/>
      <c r="F844" s="18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</row>
    <row r="845" spans="1:24" x14ac:dyDescent="0.3">
      <c r="A845" s="5">
        <f t="shared" si="19"/>
        <v>186</v>
      </c>
      <c r="B845" s="24" t="s">
        <v>395</v>
      </c>
      <c r="C845" s="5" t="s">
        <v>13</v>
      </c>
      <c r="D845" s="5">
        <v>1</v>
      </c>
      <c r="E845" s="8"/>
      <c r="F845" s="18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</row>
    <row r="846" spans="1:24" x14ac:dyDescent="0.3">
      <c r="A846" s="5">
        <f t="shared" si="19"/>
        <v>187</v>
      </c>
      <c r="B846" s="24" t="s">
        <v>400</v>
      </c>
      <c r="C846" s="5" t="s">
        <v>13</v>
      </c>
      <c r="D846" s="5">
        <v>3</v>
      </c>
      <c r="E846" s="8"/>
      <c r="F846" s="18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</row>
    <row r="847" spans="1:24" ht="27.6" x14ac:dyDescent="0.3">
      <c r="A847" s="5">
        <f t="shared" si="19"/>
        <v>188</v>
      </c>
      <c r="B847" s="9" t="s">
        <v>394</v>
      </c>
      <c r="C847" s="5" t="s">
        <v>13</v>
      </c>
      <c r="D847" s="5">
        <v>2</v>
      </c>
      <c r="E847" s="8"/>
      <c r="F847" s="18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</row>
    <row r="848" spans="1:24" x14ac:dyDescent="0.3">
      <c r="A848" s="5">
        <f t="shared" si="19"/>
        <v>189</v>
      </c>
      <c r="B848" s="24" t="s">
        <v>440</v>
      </c>
      <c r="C848" s="5" t="s">
        <v>13</v>
      </c>
      <c r="D848" s="5">
        <v>1</v>
      </c>
      <c r="E848" s="8"/>
      <c r="F848" s="18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</row>
    <row r="849" spans="1:24" x14ac:dyDescent="0.3">
      <c r="A849" s="5">
        <f t="shared" si="19"/>
        <v>190</v>
      </c>
      <c r="B849" s="24" t="s">
        <v>441</v>
      </c>
      <c r="C849" s="5" t="s">
        <v>13</v>
      </c>
      <c r="D849" s="5">
        <v>1</v>
      </c>
      <c r="E849" s="8"/>
      <c r="F849" s="18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</row>
    <row r="850" spans="1:24" x14ac:dyDescent="0.3">
      <c r="A850" s="5">
        <f t="shared" si="19"/>
        <v>191</v>
      </c>
      <c r="B850" s="9" t="s">
        <v>362</v>
      </c>
      <c r="C850" s="5" t="s">
        <v>13</v>
      </c>
      <c r="D850" s="5">
        <v>1</v>
      </c>
      <c r="E850" s="8"/>
      <c r="F850" s="18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</row>
    <row r="851" spans="1:24" x14ac:dyDescent="0.3">
      <c r="A851" s="5">
        <f t="shared" si="19"/>
        <v>192</v>
      </c>
      <c r="B851" s="24" t="s">
        <v>363</v>
      </c>
      <c r="C851" s="5" t="s">
        <v>13</v>
      </c>
      <c r="D851" s="5">
        <v>1</v>
      </c>
      <c r="E851" s="8"/>
      <c r="F851" s="18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</row>
    <row r="852" spans="1:24" ht="27.6" x14ac:dyDescent="0.3">
      <c r="A852" s="5">
        <f t="shared" si="19"/>
        <v>193</v>
      </c>
      <c r="B852" s="9" t="s">
        <v>364</v>
      </c>
      <c r="C852" s="5" t="s">
        <v>13</v>
      </c>
      <c r="D852" s="5">
        <v>11</v>
      </c>
      <c r="E852" s="8"/>
      <c r="F852" s="18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</row>
    <row r="853" spans="1:24" x14ac:dyDescent="0.3">
      <c r="A853" s="5">
        <f t="shared" si="19"/>
        <v>194</v>
      </c>
      <c r="B853" s="24" t="s">
        <v>395</v>
      </c>
      <c r="C853" s="5" t="s">
        <v>13</v>
      </c>
      <c r="D853" s="5">
        <v>10</v>
      </c>
      <c r="E853" s="8"/>
      <c r="F853" s="18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</row>
    <row r="854" spans="1:24" x14ac:dyDescent="0.3">
      <c r="A854" s="5">
        <f t="shared" ref="A854:A882" si="20">A853+1</f>
        <v>195</v>
      </c>
      <c r="B854" s="24" t="s">
        <v>406</v>
      </c>
      <c r="C854" s="5" t="s">
        <v>13</v>
      </c>
      <c r="D854" s="5">
        <v>1</v>
      </c>
      <c r="E854" s="8"/>
      <c r="F854" s="18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</row>
    <row r="855" spans="1:24" ht="27.6" x14ac:dyDescent="0.3">
      <c r="A855" s="5">
        <f t="shared" si="20"/>
        <v>196</v>
      </c>
      <c r="B855" s="9" t="s">
        <v>374</v>
      </c>
      <c r="C855" s="5" t="s">
        <v>13</v>
      </c>
      <c r="D855" s="5">
        <v>5</v>
      </c>
      <c r="E855" s="8"/>
      <c r="F855" s="18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</row>
    <row r="856" spans="1:24" ht="27.6" x14ac:dyDescent="0.3">
      <c r="A856" s="5">
        <f t="shared" si="20"/>
        <v>197</v>
      </c>
      <c r="B856" s="24" t="s">
        <v>371</v>
      </c>
      <c r="C856" s="5" t="s">
        <v>13</v>
      </c>
      <c r="D856" s="5">
        <v>5</v>
      </c>
      <c r="E856" s="8"/>
      <c r="F856" s="18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</row>
    <row r="857" spans="1:24" ht="27.6" x14ac:dyDescent="0.3">
      <c r="A857" s="5">
        <f t="shared" si="20"/>
        <v>198</v>
      </c>
      <c r="B857" s="9" t="s">
        <v>372</v>
      </c>
      <c r="C857" s="5" t="s">
        <v>13</v>
      </c>
      <c r="D857" s="5">
        <v>5</v>
      </c>
      <c r="E857" s="8"/>
      <c r="F857" s="18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</row>
    <row r="858" spans="1:24" ht="27.6" x14ac:dyDescent="0.3">
      <c r="A858" s="5">
        <f t="shared" si="20"/>
        <v>199</v>
      </c>
      <c r="B858" s="24" t="s">
        <v>442</v>
      </c>
      <c r="C858" s="5" t="s">
        <v>13</v>
      </c>
      <c r="D858" s="5">
        <v>2</v>
      </c>
      <c r="E858" s="8"/>
      <c r="F858" s="18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</row>
    <row r="859" spans="1:24" ht="27.6" x14ac:dyDescent="0.3">
      <c r="A859" s="5">
        <f t="shared" si="20"/>
        <v>200</v>
      </c>
      <c r="B859" s="24" t="s">
        <v>412</v>
      </c>
      <c r="C859" s="5" t="s">
        <v>13</v>
      </c>
      <c r="D859" s="5">
        <v>3</v>
      </c>
      <c r="E859" s="8"/>
      <c r="F859" s="18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</row>
    <row r="860" spans="1:24" ht="27.6" x14ac:dyDescent="0.3">
      <c r="A860" s="5">
        <f t="shared" si="20"/>
        <v>201</v>
      </c>
      <c r="B860" s="9" t="s">
        <v>413</v>
      </c>
      <c r="C860" s="5" t="s">
        <v>13</v>
      </c>
      <c r="D860" s="5">
        <v>5</v>
      </c>
      <c r="E860" s="8"/>
      <c r="F860" s="18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</row>
    <row r="861" spans="1:24" ht="27.6" x14ac:dyDescent="0.3">
      <c r="A861" s="5">
        <f t="shared" si="20"/>
        <v>202</v>
      </c>
      <c r="B861" s="24" t="s">
        <v>414</v>
      </c>
      <c r="C861" s="5" t="s">
        <v>13</v>
      </c>
      <c r="D861" s="5">
        <v>5</v>
      </c>
      <c r="E861" s="8"/>
      <c r="F861" s="18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</row>
    <row r="862" spans="1:24" x14ac:dyDescent="0.3">
      <c r="A862" s="5">
        <f t="shared" si="20"/>
        <v>203</v>
      </c>
      <c r="B862" s="9" t="s">
        <v>375</v>
      </c>
      <c r="C862" s="5" t="s">
        <v>13</v>
      </c>
      <c r="D862" s="5">
        <v>29</v>
      </c>
      <c r="E862" s="8"/>
      <c r="F862" s="18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</row>
    <row r="863" spans="1:24" ht="27.6" x14ac:dyDescent="0.3">
      <c r="A863" s="5">
        <f t="shared" si="20"/>
        <v>204</v>
      </c>
      <c r="B863" s="24" t="s">
        <v>443</v>
      </c>
      <c r="C863" s="5" t="s">
        <v>13</v>
      </c>
      <c r="D863" s="5">
        <v>4</v>
      </c>
      <c r="E863" s="8"/>
      <c r="F863" s="18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</row>
    <row r="864" spans="1:24" ht="27.6" x14ac:dyDescent="0.3">
      <c r="A864" s="5">
        <f t="shared" si="20"/>
        <v>205</v>
      </c>
      <c r="B864" s="24" t="s">
        <v>417</v>
      </c>
      <c r="C864" s="5" t="s">
        <v>13</v>
      </c>
      <c r="D864" s="5">
        <v>20</v>
      </c>
      <c r="E864" s="8"/>
      <c r="F864" s="18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</row>
    <row r="865" spans="1:24" ht="27.6" x14ac:dyDescent="0.3">
      <c r="A865" s="5">
        <f t="shared" si="20"/>
        <v>206</v>
      </c>
      <c r="B865" s="24" t="s">
        <v>434</v>
      </c>
      <c r="C865" s="5" t="s">
        <v>13</v>
      </c>
      <c r="D865" s="5">
        <v>5</v>
      </c>
      <c r="E865" s="8"/>
      <c r="F865" s="18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</row>
    <row r="866" spans="1:24" x14ac:dyDescent="0.3">
      <c r="A866" s="5">
        <f t="shared" si="20"/>
        <v>207</v>
      </c>
      <c r="B866" s="24" t="s">
        <v>418</v>
      </c>
      <c r="C866" s="5" t="s">
        <v>13</v>
      </c>
      <c r="D866" s="5">
        <v>1</v>
      </c>
      <c r="E866" s="8"/>
      <c r="F866" s="18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</row>
    <row r="867" spans="1:24" x14ac:dyDescent="0.3">
      <c r="A867" s="5">
        <f t="shared" si="20"/>
        <v>208</v>
      </c>
      <c r="B867" s="24" t="s">
        <v>419</v>
      </c>
      <c r="C867" s="5" t="s">
        <v>13</v>
      </c>
      <c r="D867" s="5">
        <v>2</v>
      </c>
      <c r="E867" s="8"/>
      <c r="F867" s="18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</row>
    <row r="868" spans="1:24" x14ac:dyDescent="0.3">
      <c r="A868" s="5">
        <f t="shared" si="20"/>
        <v>209</v>
      </c>
      <c r="B868" s="9" t="s">
        <v>377</v>
      </c>
      <c r="C868" s="5" t="s">
        <v>13</v>
      </c>
      <c r="D868" s="5">
        <v>61</v>
      </c>
      <c r="E868" s="8"/>
      <c r="F868" s="18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</row>
    <row r="869" spans="1:24" x14ac:dyDescent="0.3">
      <c r="A869" s="5">
        <f t="shared" si="20"/>
        <v>210</v>
      </c>
      <c r="B869" s="24" t="s">
        <v>378</v>
      </c>
      <c r="C869" s="5" t="s">
        <v>13</v>
      </c>
      <c r="D869" s="5">
        <v>40</v>
      </c>
      <c r="E869" s="8"/>
      <c r="F869" s="18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</row>
    <row r="870" spans="1:24" x14ac:dyDescent="0.3">
      <c r="A870" s="5">
        <f t="shared" si="20"/>
        <v>211</v>
      </c>
      <c r="B870" s="24" t="s">
        <v>421</v>
      </c>
      <c r="C870" s="5" t="s">
        <v>13</v>
      </c>
      <c r="D870" s="5">
        <v>12</v>
      </c>
      <c r="E870" s="8"/>
      <c r="F870" s="18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</row>
    <row r="871" spans="1:24" x14ac:dyDescent="0.3">
      <c r="A871" s="5">
        <f t="shared" si="20"/>
        <v>212</v>
      </c>
      <c r="B871" s="24" t="s">
        <v>444</v>
      </c>
      <c r="C871" s="5" t="s">
        <v>13</v>
      </c>
      <c r="D871" s="5">
        <v>9</v>
      </c>
      <c r="E871" s="8"/>
      <c r="F871" s="18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</row>
    <row r="872" spans="1:24" x14ac:dyDescent="0.3">
      <c r="A872" s="5">
        <f t="shared" si="20"/>
        <v>213</v>
      </c>
      <c r="B872" s="24" t="s">
        <v>435</v>
      </c>
      <c r="C872" s="5" t="s">
        <v>13</v>
      </c>
      <c r="D872" s="5">
        <v>1</v>
      </c>
      <c r="E872" s="8"/>
      <c r="F872" s="18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</row>
    <row r="873" spans="1:24" x14ac:dyDescent="0.3">
      <c r="A873" s="5">
        <f t="shared" si="20"/>
        <v>214</v>
      </c>
      <c r="B873" s="9" t="s">
        <v>383</v>
      </c>
      <c r="C873" s="5" t="s">
        <v>15</v>
      </c>
      <c r="D873" s="5">
        <v>908</v>
      </c>
      <c r="E873" s="8"/>
      <c r="F873" s="18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</row>
    <row r="874" spans="1:24" x14ac:dyDescent="0.3">
      <c r="A874" s="5">
        <f t="shared" si="20"/>
        <v>215</v>
      </c>
      <c r="B874" s="24" t="s">
        <v>384</v>
      </c>
      <c r="C874" s="5" t="s">
        <v>15</v>
      </c>
      <c r="D874" s="5">
        <v>384</v>
      </c>
      <c r="E874" s="8"/>
      <c r="F874" s="18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</row>
    <row r="875" spans="1:24" x14ac:dyDescent="0.3">
      <c r="A875" s="5">
        <f t="shared" si="20"/>
        <v>216</v>
      </c>
      <c r="B875" s="24" t="s">
        <v>385</v>
      </c>
      <c r="C875" s="5" t="s">
        <v>15</v>
      </c>
      <c r="D875" s="5">
        <v>473</v>
      </c>
      <c r="E875" s="8"/>
      <c r="F875" s="18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</row>
    <row r="876" spans="1:24" x14ac:dyDescent="0.3">
      <c r="A876" s="5">
        <f t="shared" si="20"/>
        <v>217</v>
      </c>
      <c r="B876" s="24" t="s">
        <v>422</v>
      </c>
      <c r="C876" s="5" t="s">
        <v>15</v>
      </c>
      <c r="D876" s="5">
        <v>13</v>
      </c>
      <c r="E876" s="8"/>
      <c r="F876" s="18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</row>
    <row r="877" spans="1:24" x14ac:dyDescent="0.3">
      <c r="A877" s="5">
        <f t="shared" si="20"/>
        <v>218</v>
      </c>
      <c r="B877" s="24" t="s">
        <v>423</v>
      </c>
      <c r="C877" s="5" t="s">
        <v>15</v>
      </c>
      <c r="D877" s="5">
        <v>8</v>
      </c>
      <c r="E877" s="8"/>
      <c r="F877" s="18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</row>
    <row r="878" spans="1:24" x14ac:dyDescent="0.3">
      <c r="A878" s="5">
        <f t="shared" si="20"/>
        <v>219</v>
      </c>
      <c r="B878" s="24" t="s">
        <v>436</v>
      </c>
      <c r="C878" s="5" t="s">
        <v>15</v>
      </c>
      <c r="D878" s="5">
        <v>22</v>
      </c>
      <c r="E878" s="8"/>
      <c r="F878" s="18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</row>
    <row r="879" spans="1:24" x14ac:dyDescent="0.3">
      <c r="A879" s="5">
        <f t="shared" si="20"/>
        <v>220</v>
      </c>
      <c r="B879" s="24" t="s">
        <v>445</v>
      </c>
      <c r="C879" s="5" t="s">
        <v>15</v>
      </c>
      <c r="D879" s="5">
        <v>8</v>
      </c>
      <c r="E879" s="8"/>
      <c r="F879" s="18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</row>
    <row r="880" spans="1:24" x14ac:dyDescent="0.3">
      <c r="A880" s="5">
        <f t="shared" si="20"/>
        <v>221</v>
      </c>
      <c r="B880" s="24" t="s">
        <v>386</v>
      </c>
      <c r="C880" s="5" t="s">
        <v>15</v>
      </c>
      <c r="D880" s="5">
        <v>80</v>
      </c>
      <c r="E880" s="8"/>
      <c r="F880" s="18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</row>
    <row r="881" spans="1:24" x14ac:dyDescent="0.3">
      <c r="A881" s="5">
        <f t="shared" si="20"/>
        <v>222</v>
      </c>
      <c r="B881" s="24" t="s">
        <v>387</v>
      </c>
      <c r="C881" s="5" t="s">
        <v>15</v>
      </c>
      <c r="D881" s="5">
        <v>116</v>
      </c>
      <c r="E881" s="8"/>
      <c r="F881" s="18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</row>
    <row r="882" spans="1:24" x14ac:dyDescent="0.3">
      <c r="A882" s="5">
        <f t="shared" si="20"/>
        <v>223</v>
      </c>
      <c r="B882" s="24" t="s">
        <v>388</v>
      </c>
      <c r="C882" s="5" t="s">
        <v>13</v>
      </c>
      <c r="D882" s="5">
        <v>4</v>
      </c>
      <c r="E882" s="8"/>
      <c r="F882" s="18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</row>
    <row r="883" spans="1:24" x14ac:dyDescent="0.3">
      <c r="A883" s="5"/>
      <c r="B883" s="30" t="s">
        <v>573</v>
      </c>
      <c r="C883" s="5"/>
      <c r="D883" s="5"/>
      <c r="E883" s="8"/>
      <c r="F883" s="29">
        <f>F660+F662+F664+F668+F671+F673+F675+F677+F679+F683+F685+F691+F693+F695+F699+F700+F701+F706+F708+F711+F713+F717+F720+F722+F726+F728+F731+F733+F735+F737+F739+F745+F749+F760+F762+F764+F768+F769+F774+F776+F779+F781+F785+F788+F790+F794+F796+F798+F800+F802+F808+F812+F822+F824+F826+F830+F831+F834+F837+F839+F842+F844+F847+F850+F852+F855+F857+F860+F862+F868+F873</f>
        <v>0</v>
      </c>
      <c r="G883" s="16"/>
      <c r="H883" s="16"/>
      <c r="I883" s="16"/>
      <c r="J883" s="16"/>
    </row>
    <row r="884" spans="1:24" x14ac:dyDescent="0.3">
      <c r="A884" s="5"/>
      <c r="B884" s="30" t="s">
        <v>594</v>
      </c>
      <c r="C884" s="5"/>
      <c r="D884" s="5"/>
      <c r="E884" s="8"/>
      <c r="F884" s="29">
        <f>SUM(F660:F882)-F883</f>
        <v>0</v>
      </c>
      <c r="G884" s="16"/>
      <c r="H884" s="16"/>
      <c r="I884" s="16"/>
      <c r="J884" s="16"/>
    </row>
    <row r="885" spans="1:24" x14ac:dyDescent="0.3">
      <c r="A885" s="5"/>
      <c r="B885" s="9"/>
      <c r="C885" s="5"/>
      <c r="D885" s="5"/>
      <c r="E885" s="8"/>
      <c r="F885" s="18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</row>
    <row r="886" spans="1:24" s="20" customFormat="1" x14ac:dyDescent="0.3">
      <c r="A886" s="38" t="s">
        <v>601</v>
      </c>
      <c r="B886" s="39"/>
      <c r="C886" s="39"/>
      <c r="D886" s="39"/>
      <c r="E886" s="39"/>
      <c r="F886" s="33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</row>
    <row r="887" spans="1:24" s="20" customFormat="1" x14ac:dyDescent="0.3">
      <c r="A887" s="38" t="s">
        <v>602</v>
      </c>
      <c r="B887" s="39"/>
      <c r="C887" s="39"/>
      <c r="D887" s="39"/>
      <c r="E887" s="39"/>
      <c r="F887" s="33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</row>
    <row r="888" spans="1:24" ht="27.6" x14ac:dyDescent="0.3">
      <c r="A888" s="5">
        <v>1</v>
      </c>
      <c r="B888" s="9" t="s">
        <v>463</v>
      </c>
      <c r="C888" s="5" t="s">
        <v>15</v>
      </c>
      <c r="D888" s="23">
        <v>22</v>
      </c>
      <c r="E888" s="8"/>
      <c r="F888" s="18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</row>
    <row r="889" spans="1:24" x14ac:dyDescent="0.3">
      <c r="A889" s="5">
        <f>A888+1</f>
        <v>2</v>
      </c>
      <c r="B889" s="24" t="s">
        <v>464</v>
      </c>
      <c r="C889" s="5" t="s">
        <v>15</v>
      </c>
      <c r="D889" s="23">
        <v>22.44</v>
      </c>
      <c r="E889" s="8"/>
      <c r="F889" s="18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</row>
    <row r="890" spans="1:24" ht="27.6" x14ac:dyDescent="0.3">
      <c r="A890" s="5">
        <f t="shared" ref="A890:A965" si="21">A889+1</f>
        <v>3</v>
      </c>
      <c r="B890" s="9" t="s">
        <v>465</v>
      </c>
      <c r="C890" s="5" t="s">
        <v>15</v>
      </c>
      <c r="D890" s="23">
        <v>262</v>
      </c>
      <c r="E890" s="8"/>
      <c r="F890" s="18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</row>
    <row r="891" spans="1:24" x14ac:dyDescent="0.3">
      <c r="A891" s="5">
        <f t="shared" si="21"/>
        <v>4</v>
      </c>
      <c r="B891" s="24" t="s">
        <v>466</v>
      </c>
      <c r="C891" s="5" t="s">
        <v>15</v>
      </c>
      <c r="D891" s="23">
        <v>267.24</v>
      </c>
      <c r="E891" s="8"/>
      <c r="F891" s="18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</row>
    <row r="892" spans="1:24" ht="27.6" x14ac:dyDescent="0.3">
      <c r="A892" s="5">
        <f t="shared" si="21"/>
        <v>5</v>
      </c>
      <c r="B892" s="9" t="s">
        <v>467</v>
      </c>
      <c r="C892" s="5" t="s">
        <v>15</v>
      </c>
      <c r="D892" s="23">
        <v>144</v>
      </c>
      <c r="E892" s="8"/>
      <c r="F892" s="18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</row>
    <row r="893" spans="1:24" x14ac:dyDescent="0.3">
      <c r="A893" s="5">
        <f t="shared" si="21"/>
        <v>6</v>
      </c>
      <c r="B893" s="24" t="s">
        <v>468</v>
      </c>
      <c r="C893" s="5" t="s">
        <v>15</v>
      </c>
      <c r="D893" s="23">
        <v>20.399999999999999</v>
      </c>
      <c r="E893" s="8"/>
      <c r="F893" s="18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</row>
    <row r="894" spans="1:24" x14ac:dyDescent="0.3">
      <c r="A894" s="5">
        <f t="shared" si="21"/>
        <v>7</v>
      </c>
      <c r="B894" s="24" t="s">
        <v>469</v>
      </c>
      <c r="C894" s="5" t="s">
        <v>15</v>
      </c>
      <c r="D894" s="23">
        <v>126.48</v>
      </c>
      <c r="E894" s="8"/>
      <c r="F894" s="18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</row>
    <row r="895" spans="1:24" x14ac:dyDescent="0.3">
      <c r="A895" s="5">
        <f t="shared" si="21"/>
        <v>8</v>
      </c>
      <c r="B895" s="24" t="s">
        <v>470</v>
      </c>
      <c r="C895" s="5" t="s">
        <v>13</v>
      </c>
      <c r="D895" s="23">
        <v>2</v>
      </c>
      <c r="E895" s="8"/>
      <c r="F895" s="18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</row>
    <row r="896" spans="1:24" x14ac:dyDescent="0.3">
      <c r="A896" s="5">
        <f t="shared" si="21"/>
        <v>9</v>
      </c>
      <c r="B896" s="24" t="s">
        <v>471</v>
      </c>
      <c r="C896" s="5" t="s">
        <v>13</v>
      </c>
      <c r="D896" s="23">
        <v>2</v>
      </c>
      <c r="E896" s="8"/>
      <c r="F896" s="18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</row>
    <row r="897" spans="1:24" x14ac:dyDescent="0.3">
      <c r="A897" s="5">
        <f t="shared" si="21"/>
        <v>10</v>
      </c>
      <c r="B897" s="24" t="s">
        <v>472</v>
      </c>
      <c r="C897" s="5" t="s">
        <v>13</v>
      </c>
      <c r="D897" s="23">
        <v>4</v>
      </c>
      <c r="E897" s="8"/>
      <c r="F897" s="18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</row>
    <row r="898" spans="1:24" x14ac:dyDescent="0.3">
      <c r="A898" s="5">
        <f t="shared" si="21"/>
        <v>11</v>
      </c>
      <c r="B898" s="24" t="s">
        <v>473</v>
      </c>
      <c r="C898" s="5" t="s">
        <v>13</v>
      </c>
      <c r="D898" s="23">
        <v>6</v>
      </c>
      <c r="E898" s="8"/>
      <c r="F898" s="18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</row>
    <row r="899" spans="1:24" x14ac:dyDescent="0.3">
      <c r="A899" s="5">
        <f t="shared" si="21"/>
        <v>12</v>
      </c>
      <c r="B899" s="24" t="s">
        <v>474</v>
      </c>
      <c r="C899" s="5" t="s">
        <v>13</v>
      </c>
      <c r="D899" s="23">
        <v>2</v>
      </c>
      <c r="E899" s="8"/>
      <c r="F899" s="18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</row>
    <row r="900" spans="1:24" x14ac:dyDescent="0.3">
      <c r="A900" s="5">
        <f t="shared" si="21"/>
        <v>13</v>
      </c>
      <c r="B900" s="24" t="s">
        <v>475</v>
      </c>
      <c r="C900" s="5" t="s">
        <v>13</v>
      </c>
      <c r="D900" s="23">
        <v>2</v>
      </c>
      <c r="E900" s="8"/>
      <c r="F900" s="18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</row>
    <row r="901" spans="1:24" x14ac:dyDescent="0.3">
      <c r="A901" s="5">
        <f t="shared" si="21"/>
        <v>14</v>
      </c>
      <c r="B901" s="24" t="s">
        <v>476</v>
      </c>
      <c r="C901" s="5" t="s">
        <v>13</v>
      </c>
      <c r="D901" s="23">
        <v>11</v>
      </c>
      <c r="E901" s="8"/>
      <c r="F901" s="18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</row>
    <row r="902" spans="1:24" x14ac:dyDescent="0.3">
      <c r="A902" s="5"/>
      <c r="B902" s="31" t="s">
        <v>605</v>
      </c>
      <c r="C902" s="5" t="s">
        <v>13</v>
      </c>
      <c r="D902" s="23">
        <v>180</v>
      </c>
      <c r="E902" s="8"/>
      <c r="F902" s="18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</row>
    <row r="903" spans="1:24" x14ac:dyDescent="0.3">
      <c r="A903" s="5">
        <f>A901+1</f>
        <v>15</v>
      </c>
      <c r="B903" s="24" t="s">
        <v>477</v>
      </c>
      <c r="C903" s="5" t="s">
        <v>13</v>
      </c>
      <c r="D903" s="23">
        <v>180</v>
      </c>
      <c r="E903" s="8"/>
      <c r="F903" s="18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</row>
    <row r="904" spans="1:24" x14ac:dyDescent="0.3">
      <c r="A904" s="5"/>
      <c r="B904" s="31" t="s">
        <v>604</v>
      </c>
      <c r="C904" s="5" t="s">
        <v>15</v>
      </c>
      <c r="D904" s="23">
        <v>212</v>
      </c>
      <c r="E904" s="8"/>
      <c r="F904" s="18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</row>
    <row r="905" spans="1:24" x14ac:dyDescent="0.3">
      <c r="A905" s="5">
        <f>A903+1</f>
        <v>16</v>
      </c>
      <c r="B905" s="24" t="s">
        <v>478</v>
      </c>
      <c r="C905" s="5" t="s">
        <v>15</v>
      </c>
      <c r="D905" s="23">
        <v>212</v>
      </c>
      <c r="E905" s="8"/>
      <c r="F905" s="18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</row>
    <row r="906" spans="1:24" x14ac:dyDescent="0.3">
      <c r="A906" s="5"/>
      <c r="B906" s="30" t="s">
        <v>573</v>
      </c>
      <c r="C906" s="5"/>
      <c r="D906" s="5"/>
      <c r="E906" s="8"/>
      <c r="F906" s="29">
        <f>F888+F890+F892+F904+F902</f>
        <v>0</v>
      </c>
      <c r="G906" s="16"/>
      <c r="H906" s="16"/>
      <c r="I906" s="16"/>
      <c r="J906" s="16"/>
    </row>
    <row r="907" spans="1:24" x14ac:dyDescent="0.3">
      <c r="A907" s="5"/>
      <c r="B907" s="30" t="s">
        <v>594</v>
      </c>
      <c r="C907" s="5"/>
      <c r="D907" s="5"/>
      <c r="E907" s="8"/>
      <c r="F907" s="29">
        <f>SUM(F888:F905)-F906</f>
        <v>0</v>
      </c>
      <c r="G907" s="16"/>
      <c r="H907" s="16"/>
      <c r="I907" s="16"/>
      <c r="J907" s="16"/>
    </row>
    <row r="908" spans="1:24" x14ac:dyDescent="0.3">
      <c r="A908" s="5"/>
      <c r="B908" s="9"/>
      <c r="C908" s="5"/>
      <c r="D908" s="5"/>
      <c r="E908" s="8"/>
      <c r="F908" s="18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</row>
    <row r="909" spans="1:24" s="20" customFormat="1" x14ac:dyDescent="0.3">
      <c r="A909" s="38" t="s">
        <v>603</v>
      </c>
      <c r="B909" s="39"/>
      <c r="C909" s="39"/>
      <c r="D909" s="39"/>
      <c r="E909" s="39"/>
      <c r="F909" s="33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</row>
    <row r="910" spans="1:24" ht="27.6" x14ac:dyDescent="0.3">
      <c r="A910" s="5">
        <f>A905+1</f>
        <v>17</v>
      </c>
      <c r="B910" s="9" t="s">
        <v>465</v>
      </c>
      <c r="C910" s="5" t="s">
        <v>15</v>
      </c>
      <c r="D910" s="23">
        <v>10</v>
      </c>
      <c r="E910" s="8"/>
      <c r="F910" s="18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</row>
    <row r="911" spans="1:24" x14ac:dyDescent="0.3">
      <c r="A911" s="5">
        <f t="shared" si="21"/>
        <v>18</v>
      </c>
      <c r="B911" s="24" t="s">
        <v>466</v>
      </c>
      <c r="C911" s="5" t="s">
        <v>15</v>
      </c>
      <c r="D911" s="23">
        <v>10.199999999999999</v>
      </c>
      <c r="E911" s="8"/>
      <c r="F911" s="18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</row>
    <row r="912" spans="1:24" ht="27.6" x14ac:dyDescent="0.3">
      <c r="A912" s="5">
        <f t="shared" si="21"/>
        <v>19</v>
      </c>
      <c r="B912" s="9" t="s">
        <v>479</v>
      </c>
      <c r="C912" s="5" t="s">
        <v>15</v>
      </c>
      <c r="D912" s="23">
        <v>2</v>
      </c>
      <c r="E912" s="8"/>
      <c r="F912" s="18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</row>
    <row r="913" spans="1:24" x14ac:dyDescent="0.3">
      <c r="A913" s="5">
        <f t="shared" si="21"/>
        <v>20</v>
      </c>
      <c r="B913" s="24" t="s">
        <v>480</v>
      </c>
      <c r="C913" s="5" t="s">
        <v>15</v>
      </c>
      <c r="D913" s="23">
        <v>2.04</v>
      </c>
      <c r="E913" s="8"/>
      <c r="F913" s="18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</row>
    <row r="914" spans="1:24" ht="27.6" x14ac:dyDescent="0.3">
      <c r="A914" s="5">
        <f t="shared" si="21"/>
        <v>21</v>
      </c>
      <c r="B914" s="9" t="s">
        <v>153</v>
      </c>
      <c r="C914" s="5" t="s">
        <v>15</v>
      </c>
      <c r="D914" s="23">
        <v>12</v>
      </c>
      <c r="E914" s="8"/>
      <c r="F914" s="18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</row>
    <row r="915" spans="1:24" x14ac:dyDescent="0.3">
      <c r="A915" s="5">
        <f t="shared" si="21"/>
        <v>22</v>
      </c>
      <c r="B915" s="24" t="s">
        <v>481</v>
      </c>
      <c r="C915" s="5" t="s">
        <v>15</v>
      </c>
      <c r="D915" s="23">
        <v>12</v>
      </c>
      <c r="E915" s="8"/>
      <c r="F915" s="18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</row>
    <row r="916" spans="1:24" x14ac:dyDescent="0.3">
      <c r="A916" s="5">
        <f t="shared" si="21"/>
        <v>23</v>
      </c>
      <c r="B916" s="24" t="s">
        <v>472</v>
      </c>
      <c r="C916" s="5" t="s">
        <v>13</v>
      </c>
      <c r="D916" s="23">
        <v>4</v>
      </c>
      <c r="E916" s="8"/>
      <c r="F916" s="18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</row>
    <row r="917" spans="1:24" x14ac:dyDescent="0.3">
      <c r="A917" s="5">
        <f t="shared" si="21"/>
        <v>24</v>
      </c>
      <c r="B917" s="24" t="s">
        <v>474</v>
      </c>
      <c r="C917" s="5" t="s">
        <v>13</v>
      </c>
      <c r="D917" s="23">
        <v>3</v>
      </c>
      <c r="E917" s="8"/>
      <c r="F917" s="18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</row>
    <row r="918" spans="1:24" x14ac:dyDescent="0.3">
      <c r="A918" s="5">
        <f t="shared" si="21"/>
        <v>25</v>
      </c>
      <c r="B918" s="24" t="s">
        <v>482</v>
      </c>
      <c r="C918" s="5" t="s">
        <v>13</v>
      </c>
      <c r="D918" s="23">
        <v>2</v>
      </c>
      <c r="E918" s="8"/>
      <c r="F918" s="18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</row>
    <row r="919" spans="1:24" x14ac:dyDescent="0.3">
      <c r="A919" s="5">
        <f t="shared" si="21"/>
        <v>26</v>
      </c>
      <c r="B919" s="24" t="s">
        <v>483</v>
      </c>
      <c r="C919" s="5" t="s">
        <v>13</v>
      </c>
      <c r="D919" s="23">
        <v>1</v>
      </c>
      <c r="E919" s="8"/>
      <c r="F919" s="18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</row>
    <row r="920" spans="1:24" x14ac:dyDescent="0.3">
      <c r="A920" s="5">
        <f t="shared" si="21"/>
        <v>27</v>
      </c>
      <c r="B920" s="24" t="s">
        <v>484</v>
      </c>
      <c r="C920" s="5" t="s">
        <v>13</v>
      </c>
      <c r="D920" s="23">
        <v>1</v>
      </c>
      <c r="E920" s="8"/>
      <c r="F920" s="18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</row>
    <row r="921" spans="1:24" x14ac:dyDescent="0.3">
      <c r="A921" s="5">
        <f t="shared" si="21"/>
        <v>28</v>
      </c>
      <c r="B921" s="24" t="s">
        <v>485</v>
      </c>
      <c r="C921" s="5" t="s">
        <v>13</v>
      </c>
      <c r="D921" s="23">
        <v>2</v>
      </c>
      <c r="E921" s="8"/>
      <c r="F921" s="18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</row>
    <row r="922" spans="1:24" x14ac:dyDescent="0.3">
      <c r="A922" s="5">
        <f t="shared" si="21"/>
        <v>29</v>
      </c>
      <c r="B922" s="24" t="s">
        <v>486</v>
      </c>
      <c r="C922" s="5" t="s">
        <v>13</v>
      </c>
      <c r="D922" s="23">
        <v>4</v>
      </c>
      <c r="E922" s="8"/>
      <c r="F922" s="18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</row>
    <row r="923" spans="1:24" x14ac:dyDescent="0.3">
      <c r="A923" s="5">
        <f t="shared" si="21"/>
        <v>30</v>
      </c>
      <c r="B923" s="9" t="s">
        <v>606</v>
      </c>
      <c r="C923" s="5" t="s">
        <v>13</v>
      </c>
      <c r="D923" s="23">
        <v>2</v>
      </c>
      <c r="E923" s="8"/>
      <c r="F923" s="18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</row>
    <row r="924" spans="1:24" x14ac:dyDescent="0.3">
      <c r="A924" s="5">
        <f>A922+1</f>
        <v>30</v>
      </c>
      <c r="B924" s="24" t="s">
        <v>487</v>
      </c>
      <c r="C924" s="5" t="s">
        <v>13</v>
      </c>
      <c r="D924" s="23">
        <v>2</v>
      </c>
      <c r="E924" s="8"/>
      <c r="F924" s="18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</row>
    <row r="925" spans="1:24" x14ac:dyDescent="0.3">
      <c r="A925" s="5">
        <f t="shared" si="21"/>
        <v>31</v>
      </c>
      <c r="B925" s="9" t="s">
        <v>495</v>
      </c>
      <c r="C925" s="5" t="s">
        <v>13</v>
      </c>
      <c r="D925" s="23">
        <v>1</v>
      </c>
      <c r="E925" s="8"/>
      <c r="F925" s="18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</row>
    <row r="926" spans="1:24" x14ac:dyDescent="0.3">
      <c r="A926" s="5">
        <f t="shared" si="21"/>
        <v>32</v>
      </c>
      <c r="B926" s="24" t="s">
        <v>488</v>
      </c>
      <c r="C926" s="5" t="s">
        <v>13</v>
      </c>
      <c r="D926" s="23">
        <v>1</v>
      </c>
      <c r="E926" s="8"/>
      <c r="F926" s="18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</row>
    <row r="927" spans="1:24" x14ac:dyDescent="0.3">
      <c r="A927" s="5"/>
      <c r="B927" s="30" t="s">
        <v>573</v>
      </c>
      <c r="C927" s="5"/>
      <c r="D927" s="5"/>
      <c r="E927" s="8"/>
      <c r="F927" s="29">
        <f>F910+F912+F914+F923+F925</f>
        <v>0</v>
      </c>
      <c r="G927" s="16"/>
      <c r="H927" s="16"/>
      <c r="I927" s="16"/>
      <c r="J927" s="16"/>
    </row>
    <row r="928" spans="1:24" x14ac:dyDescent="0.3">
      <c r="A928" s="5"/>
      <c r="B928" s="30" t="s">
        <v>594</v>
      </c>
      <c r="C928" s="5"/>
      <c r="D928" s="5"/>
      <c r="E928" s="8"/>
      <c r="F928" s="29">
        <f>SUM(F910:F926)-F927</f>
        <v>0</v>
      </c>
      <c r="G928" s="16"/>
      <c r="H928" s="16"/>
      <c r="I928" s="16"/>
      <c r="J928" s="16"/>
    </row>
    <row r="929" spans="1:24" x14ac:dyDescent="0.3">
      <c r="A929" s="5"/>
      <c r="B929" s="9"/>
      <c r="C929" s="5"/>
      <c r="D929" s="5"/>
      <c r="E929" s="8"/>
      <c r="F929" s="18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</row>
    <row r="930" spans="1:24" s="20" customFormat="1" x14ac:dyDescent="0.3">
      <c r="A930" s="38" t="s">
        <v>607</v>
      </c>
      <c r="B930" s="39"/>
      <c r="C930" s="39"/>
      <c r="D930" s="39"/>
      <c r="E930" s="39"/>
      <c r="F930" s="33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</row>
    <row r="931" spans="1:24" ht="27.6" x14ac:dyDescent="0.3">
      <c r="A931" s="5">
        <f>A926+1</f>
        <v>33</v>
      </c>
      <c r="B931" s="9" t="s">
        <v>465</v>
      </c>
      <c r="C931" s="5" t="s">
        <v>15</v>
      </c>
      <c r="D931" s="23">
        <v>10</v>
      </c>
      <c r="E931" s="8"/>
      <c r="F931" s="18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</row>
    <row r="932" spans="1:24" x14ac:dyDescent="0.3">
      <c r="A932" s="5">
        <f t="shared" si="21"/>
        <v>34</v>
      </c>
      <c r="B932" s="24" t="s">
        <v>466</v>
      </c>
      <c r="C932" s="5" t="s">
        <v>15</v>
      </c>
      <c r="D932" s="23">
        <v>10.199999999999999</v>
      </c>
      <c r="E932" s="8"/>
      <c r="F932" s="18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</row>
    <row r="933" spans="1:24" ht="27.6" x14ac:dyDescent="0.3">
      <c r="A933" s="5">
        <f t="shared" si="21"/>
        <v>35</v>
      </c>
      <c r="B933" s="9" t="s">
        <v>489</v>
      </c>
      <c r="C933" s="5" t="s">
        <v>15</v>
      </c>
      <c r="D933" s="23">
        <v>2</v>
      </c>
      <c r="E933" s="8"/>
      <c r="F933" s="18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</row>
    <row r="934" spans="1:24" x14ac:dyDescent="0.3">
      <c r="A934" s="5">
        <f t="shared" si="21"/>
        <v>36</v>
      </c>
      <c r="B934" s="24" t="s">
        <v>490</v>
      </c>
      <c r="C934" s="5" t="s">
        <v>15</v>
      </c>
      <c r="D934" s="23">
        <v>2.04</v>
      </c>
      <c r="E934" s="8"/>
      <c r="F934" s="18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</row>
    <row r="935" spans="1:24" ht="27.6" x14ac:dyDescent="0.3">
      <c r="A935" s="5">
        <f t="shared" si="21"/>
        <v>37</v>
      </c>
      <c r="B935" s="9" t="s">
        <v>153</v>
      </c>
      <c r="C935" s="5" t="s">
        <v>15</v>
      </c>
      <c r="D935" s="23">
        <v>12</v>
      </c>
      <c r="E935" s="8"/>
      <c r="F935" s="18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</row>
    <row r="936" spans="1:24" x14ac:dyDescent="0.3">
      <c r="A936" s="5">
        <f t="shared" si="21"/>
        <v>38</v>
      </c>
      <c r="B936" s="24" t="s">
        <v>481</v>
      </c>
      <c r="C936" s="5" t="s">
        <v>15</v>
      </c>
      <c r="D936" s="23">
        <v>12</v>
      </c>
      <c r="E936" s="8"/>
      <c r="F936" s="18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</row>
    <row r="937" spans="1:24" x14ac:dyDescent="0.3">
      <c r="A937" s="5">
        <f t="shared" si="21"/>
        <v>39</v>
      </c>
      <c r="B937" s="24" t="s">
        <v>471</v>
      </c>
      <c r="C937" s="5" t="s">
        <v>13</v>
      </c>
      <c r="D937" s="23">
        <v>4</v>
      </c>
      <c r="E937" s="8"/>
      <c r="F937" s="18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</row>
    <row r="938" spans="1:24" x14ac:dyDescent="0.3">
      <c r="A938" s="5">
        <f t="shared" si="21"/>
        <v>40</v>
      </c>
      <c r="B938" s="24" t="s">
        <v>474</v>
      </c>
      <c r="C938" s="5" t="s">
        <v>13</v>
      </c>
      <c r="D938" s="23">
        <v>3</v>
      </c>
      <c r="E938" s="8"/>
      <c r="F938" s="18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</row>
    <row r="939" spans="1:24" x14ac:dyDescent="0.3">
      <c r="A939" s="5">
        <f t="shared" si="21"/>
        <v>41</v>
      </c>
      <c r="B939" s="24" t="s">
        <v>491</v>
      </c>
      <c r="C939" s="5" t="s">
        <v>13</v>
      </c>
      <c r="D939" s="23">
        <v>2</v>
      </c>
      <c r="E939" s="8"/>
      <c r="F939" s="18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</row>
    <row r="940" spans="1:24" x14ac:dyDescent="0.3">
      <c r="A940" s="5">
        <f t="shared" si="21"/>
        <v>42</v>
      </c>
      <c r="B940" s="24" t="s">
        <v>483</v>
      </c>
      <c r="C940" s="5" t="s">
        <v>13</v>
      </c>
      <c r="D940" s="23">
        <v>1</v>
      </c>
      <c r="E940" s="8"/>
      <c r="F940" s="18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</row>
    <row r="941" spans="1:24" x14ac:dyDescent="0.3">
      <c r="A941" s="5">
        <f t="shared" si="21"/>
        <v>43</v>
      </c>
      <c r="B941" s="24" t="s">
        <v>484</v>
      </c>
      <c r="C941" s="5" t="s">
        <v>13</v>
      </c>
      <c r="D941" s="23">
        <v>1</v>
      </c>
      <c r="E941" s="8"/>
      <c r="F941" s="18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</row>
    <row r="942" spans="1:24" x14ac:dyDescent="0.3">
      <c r="A942" s="5">
        <f t="shared" si="21"/>
        <v>44</v>
      </c>
      <c r="B942" s="24" t="s">
        <v>485</v>
      </c>
      <c r="C942" s="5" t="s">
        <v>13</v>
      </c>
      <c r="D942" s="23">
        <v>2</v>
      </c>
      <c r="E942" s="8"/>
      <c r="F942" s="18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</row>
    <row r="943" spans="1:24" x14ac:dyDescent="0.3">
      <c r="A943" s="5">
        <f t="shared" si="21"/>
        <v>45</v>
      </c>
      <c r="B943" s="24" t="s">
        <v>486</v>
      </c>
      <c r="C943" s="5" t="s">
        <v>13</v>
      </c>
      <c r="D943" s="23">
        <v>4</v>
      </c>
      <c r="E943" s="8"/>
      <c r="F943" s="18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</row>
    <row r="944" spans="1:24" x14ac:dyDescent="0.3">
      <c r="A944" s="5">
        <f t="shared" si="21"/>
        <v>46</v>
      </c>
      <c r="B944" s="9" t="s">
        <v>606</v>
      </c>
      <c r="C944" s="5" t="s">
        <v>13</v>
      </c>
      <c r="D944" s="23">
        <v>2</v>
      </c>
      <c r="E944" s="8"/>
      <c r="F944" s="18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</row>
    <row r="945" spans="1:24" x14ac:dyDescent="0.3">
      <c r="A945" s="5">
        <f>A943+1</f>
        <v>46</v>
      </c>
      <c r="B945" s="24" t="s">
        <v>492</v>
      </c>
      <c r="C945" s="5" t="s">
        <v>13</v>
      </c>
      <c r="D945" s="23">
        <v>2</v>
      </c>
      <c r="E945" s="8"/>
      <c r="F945" s="18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</row>
    <row r="946" spans="1:24" x14ac:dyDescent="0.3">
      <c r="A946" s="5">
        <f t="shared" si="21"/>
        <v>47</v>
      </c>
      <c r="B946" s="9" t="s">
        <v>495</v>
      </c>
      <c r="C946" s="5" t="s">
        <v>13</v>
      </c>
      <c r="D946" s="23">
        <v>1</v>
      </c>
      <c r="E946" s="8"/>
      <c r="F946" s="18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</row>
    <row r="947" spans="1:24" x14ac:dyDescent="0.3">
      <c r="A947" s="5">
        <f t="shared" si="21"/>
        <v>48</v>
      </c>
      <c r="B947" s="24" t="s">
        <v>488</v>
      </c>
      <c r="C947" s="5" t="s">
        <v>13</v>
      </c>
      <c r="D947" s="23">
        <v>1</v>
      </c>
      <c r="E947" s="8"/>
      <c r="F947" s="18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</row>
    <row r="948" spans="1:24" x14ac:dyDescent="0.3">
      <c r="A948" s="5"/>
      <c r="B948" s="30" t="s">
        <v>573</v>
      </c>
      <c r="C948" s="5"/>
      <c r="D948" s="5"/>
      <c r="E948" s="8"/>
      <c r="F948" s="29">
        <f>F931+F933+F935+F944+F946</f>
        <v>0</v>
      </c>
      <c r="G948" s="16"/>
      <c r="H948" s="16"/>
      <c r="I948" s="16"/>
      <c r="J948" s="16"/>
    </row>
    <row r="949" spans="1:24" x14ac:dyDescent="0.3">
      <c r="A949" s="5"/>
      <c r="B949" s="30" t="s">
        <v>594</v>
      </c>
      <c r="C949" s="5"/>
      <c r="D949" s="5"/>
      <c r="E949" s="8"/>
      <c r="F949" s="29">
        <f>SUM(F931:F947)-F948</f>
        <v>0</v>
      </c>
      <c r="G949" s="16"/>
      <c r="H949" s="16"/>
      <c r="I949" s="16"/>
      <c r="J949" s="16"/>
    </row>
    <row r="950" spans="1:24" x14ac:dyDescent="0.3">
      <c r="A950" s="5"/>
      <c r="B950" s="9"/>
      <c r="C950" s="5"/>
      <c r="D950" s="5"/>
      <c r="E950" s="8"/>
      <c r="F950" s="18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</row>
    <row r="951" spans="1:24" s="20" customFormat="1" x14ac:dyDescent="0.3">
      <c r="A951" s="38" t="s">
        <v>608</v>
      </c>
      <c r="B951" s="39"/>
      <c r="C951" s="39"/>
      <c r="D951" s="39"/>
      <c r="E951" s="39"/>
      <c r="F951" s="33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ht="27.6" x14ac:dyDescent="0.3">
      <c r="A952" s="5">
        <f>A947+1</f>
        <v>49</v>
      </c>
      <c r="B952" s="9" t="s">
        <v>463</v>
      </c>
      <c r="C952" s="5" t="s">
        <v>15</v>
      </c>
      <c r="D952" s="23">
        <v>10</v>
      </c>
      <c r="E952" s="8"/>
      <c r="F952" s="18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</row>
    <row r="953" spans="1:24" x14ac:dyDescent="0.3">
      <c r="A953" s="5">
        <f t="shared" si="21"/>
        <v>50</v>
      </c>
      <c r="B953" s="24" t="s">
        <v>464</v>
      </c>
      <c r="C953" s="5" t="s">
        <v>15</v>
      </c>
      <c r="D953" s="23">
        <v>10.199999999999999</v>
      </c>
      <c r="E953" s="8"/>
      <c r="F953" s="18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</row>
    <row r="954" spans="1:24" ht="27.6" x14ac:dyDescent="0.3">
      <c r="A954" s="5">
        <f t="shared" si="21"/>
        <v>51</v>
      </c>
      <c r="B954" s="9" t="s">
        <v>479</v>
      </c>
      <c r="C954" s="5" t="s">
        <v>15</v>
      </c>
      <c r="D954" s="23">
        <v>2</v>
      </c>
      <c r="E954" s="8"/>
      <c r="F954" s="18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</row>
    <row r="955" spans="1:24" x14ac:dyDescent="0.3">
      <c r="A955" s="5">
        <f t="shared" si="21"/>
        <v>52</v>
      </c>
      <c r="B955" s="24" t="s">
        <v>480</v>
      </c>
      <c r="C955" s="5" t="s">
        <v>15</v>
      </c>
      <c r="D955" s="23">
        <v>2.04</v>
      </c>
      <c r="E955" s="8"/>
      <c r="F955" s="18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</row>
    <row r="956" spans="1:24" ht="27.6" x14ac:dyDescent="0.3">
      <c r="A956" s="5">
        <f t="shared" si="21"/>
        <v>53</v>
      </c>
      <c r="B956" s="31" t="s">
        <v>153</v>
      </c>
      <c r="C956" s="5" t="s">
        <v>15</v>
      </c>
      <c r="D956" s="23">
        <v>12</v>
      </c>
      <c r="E956" s="8"/>
      <c r="F956" s="18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</row>
    <row r="957" spans="1:24" x14ac:dyDescent="0.3">
      <c r="A957" s="5">
        <f t="shared" si="21"/>
        <v>54</v>
      </c>
      <c r="B957" s="24" t="s">
        <v>481</v>
      </c>
      <c r="C957" s="5" t="s">
        <v>15</v>
      </c>
      <c r="D957" s="23">
        <v>12</v>
      </c>
      <c r="E957" s="8"/>
      <c r="F957" s="18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</row>
    <row r="958" spans="1:24" x14ac:dyDescent="0.3">
      <c r="A958" s="5">
        <f t="shared" si="21"/>
        <v>55</v>
      </c>
      <c r="B958" s="24" t="s">
        <v>473</v>
      </c>
      <c r="C958" s="5" t="s">
        <v>13</v>
      </c>
      <c r="D958" s="23">
        <v>4</v>
      </c>
      <c r="E958" s="8"/>
      <c r="F958" s="18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</row>
    <row r="959" spans="1:24" x14ac:dyDescent="0.3">
      <c r="A959" s="5">
        <f t="shared" si="21"/>
        <v>56</v>
      </c>
      <c r="B959" s="24" t="s">
        <v>474</v>
      </c>
      <c r="C959" s="5" t="s">
        <v>13</v>
      </c>
      <c r="D959" s="23">
        <v>3</v>
      </c>
      <c r="E959" s="8"/>
      <c r="F959" s="18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</row>
    <row r="960" spans="1:24" x14ac:dyDescent="0.3">
      <c r="A960" s="5">
        <f t="shared" si="21"/>
        <v>57</v>
      </c>
      <c r="B960" s="24" t="s">
        <v>493</v>
      </c>
      <c r="C960" s="5" t="s">
        <v>13</v>
      </c>
      <c r="D960" s="23">
        <v>2</v>
      </c>
      <c r="E960" s="8"/>
      <c r="F960" s="18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</row>
    <row r="961" spans="1:24" x14ac:dyDescent="0.3">
      <c r="A961" s="5">
        <f t="shared" si="21"/>
        <v>58</v>
      </c>
      <c r="B961" s="24" t="s">
        <v>483</v>
      </c>
      <c r="C961" s="5" t="s">
        <v>13</v>
      </c>
      <c r="D961" s="23">
        <v>1</v>
      </c>
      <c r="E961" s="8"/>
      <c r="F961" s="18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</row>
    <row r="962" spans="1:24" x14ac:dyDescent="0.3">
      <c r="A962" s="5">
        <f t="shared" si="21"/>
        <v>59</v>
      </c>
      <c r="B962" s="24" t="s">
        <v>484</v>
      </c>
      <c r="C962" s="5" t="s">
        <v>13</v>
      </c>
      <c r="D962" s="23">
        <v>1</v>
      </c>
      <c r="E962" s="8"/>
      <c r="F962" s="18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</row>
    <row r="963" spans="1:24" x14ac:dyDescent="0.3">
      <c r="A963" s="5">
        <f t="shared" si="21"/>
        <v>60</v>
      </c>
      <c r="B963" s="24" t="s">
        <v>485</v>
      </c>
      <c r="C963" s="5" t="s">
        <v>13</v>
      </c>
      <c r="D963" s="23">
        <v>2</v>
      </c>
      <c r="E963" s="8"/>
      <c r="F963" s="18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</row>
    <row r="964" spans="1:24" x14ac:dyDescent="0.3">
      <c r="A964" s="5">
        <f t="shared" si="21"/>
        <v>61</v>
      </c>
      <c r="B964" s="24" t="s">
        <v>486</v>
      </c>
      <c r="C964" s="5" t="s">
        <v>13</v>
      </c>
      <c r="D964" s="23">
        <v>4</v>
      </c>
      <c r="E964" s="8"/>
      <c r="F964" s="18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</row>
    <row r="965" spans="1:24" x14ac:dyDescent="0.3">
      <c r="A965" s="5">
        <f t="shared" si="21"/>
        <v>62</v>
      </c>
      <c r="B965" s="9" t="s">
        <v>606</v>
      </c>
      <c r="C965" s="5" t="s">
        <v>13</v>
      </c>
      <c r="D965" s="23">
        <v>2</v>
      </c>
      <c r="E965" s="8"/>
      <c r="F965" s="18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</row>
    <row r="966" spans="1:24" x14ac:dyDescent="0.3">
      <c r="A966" s="5">
        <f>A964+1</f>
        <v>62</v>
      </c>
      <c r="B966" s="24" t="s">
        <v>494</v>
      </c>
      <c r="C966" s="5" t="s">
        <v>13</v>
      </c>
      <c r="D966" s="23">
        <v>2</v>
      </c>
      <c r="E966" s="8"/>
      <c r="F966" s="18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</row>
    <row r="967" spans="1:24" x14ac:dyDescent="0.3">
      <c r="A967" s="5"/>
      <c r="B967" s="30" t="s">
        <v>573</v>
      </c>
      <c r="C967" s="5"/>
      <c r="D967" s="5"/>
      <c r="E967" s="8"/>
      <c r="F967" s="29">
        <f>F952+F954+F956+F965</f>
        <v>0</v>
      </c>
      <c r="G967" s="16"/>
      <c r="H967" s="16"/>
      <c r="I967" s="16"/>
      <c r="J967" s="16"/>
    </row>
    <row r="968" spans="1:24" x14ac:dyDescent="0.3">
      <c r="A968" s="5"/>
      <c r="B968" s="30" t="s">
        <v>594</v>
      </c>
      <c r="C968" s="5"/>
      <c r="D968" s="5"/>
      <c r="E968" s="8"/>
      <c r="F968" s="29">
        <f>SUM(F952:F966)-F967</f>
        <v>0</v>
      </c>
      <c r="G968" s="16"/>
      <c r="H968" s="16"/>
      <c r="I968" s="16"/>
      <c r="J968" s="16"/>
    </row>
    <row r="969" spans="1:24" x14ac:dyDescent="0.3">
      <c r="A969" s="5"/>
      <c r="B969" s="9"/>
      <c r="C969" s="5"/>
      <c r="D969" s="5"/>
      <c r="E969" s="8"/>
      <c r="F969" s="18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</row>
    <row r="970" spans="1:24" s="20" customFormat="1" x14ac:dyDescent="0.3">
      <c r="A970" s="38" t="s">
        <v>609</v>
      </c>
      <c r="B970" s="39"/>
      <c r="C970" s="39"/>
      <c r="D970" s="39"/>
      <c r="E970" s="39"/>
      <c r="F970" s="33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</row>
    <row r="971" spans="1:24" x14ac:dyDescent="0.3">
      <c r="A971" s="5">
        <v>1</v>
      </c>
      <c r="B971" s="9" t="s">
        <v>496</v>
      </c>
      <c r="C971" s="23" t="s">
        <v>13</v>
      </c>
      <c r="D971" s="23">
        <v>2</v>
      </c>
      <c r="E971" s="8"/>
      <c r="F971" s="18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</row>
    <row r="972" spans="1:24" x14ac:dyDescent="0.3">
      <c r="A972" s="5">
        <f>A971+1</f>
        <v>2</v>
      </c>
      <c r="B972" s="24" t="s">
        <v>525</v>
      </c>
      <c r="C972" s="23" t="s">
        <v>13</v>
      </c>
      <c r="D972" s="23">
        <v>2</v>
      </c>
      <c r="E972" s="8"/>
      <c r="F972" s="18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</row>
    <row r="973" spans="1:24" ht="27.6" x14ac:dyDescent="0.3">
      <c r="A973" s="5">
        <f t="shared" ref="A973:A1044" si="22">A972+1</f>
        <v>3</v>
      </c>
      <c r="B973" s="9" t="s">
        <v>497</v>
      </c>
      <c r="C973" s="23" t="s">
        <v>13</v>
      </c>
      <c r="D973" s="23">
        <v>1</v>
      </c>
      <c r="E973" s="8"/>
      <c r="F973" s="18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</row>
    <row r="974" spans="1:24" x14ac:dyDescent="0.3">
      <c r="A974" s="5">
        <f t="shared" si="22"/>
        <v>4</v>
      </c>
      <c r="B974" s="24" t="s">
        <v>498</v>
      </c>
      <c r="C974" s="23" t="s">
        <v>13</v>
      </c>
      <c r="D974" s="23">
        <v>1</v>
      </c>
      <c r="E974" s="8"/>
      <c r="F974" s="18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</row>
    <row r="975" spans="1:24" x14ac:dyDescent="0.3">
      <c r="A975" s="5">
        <f t="shared" si="22"/>
        <v>5</v>
      </c>
      <c r="B975" s="9" t="s">
        <v>499</v>
      </c>
      <c r="C975" s="23" t="s">
        <v>13</v>
      </c>
      <c r="D975" s="23">
        <v>2</v>
      </c>
      <c r="E975" s="8"/>
      <c r="F975" s="18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</row>
    <row r="976" spans="1:24" x14ac:dyDescent="0.3">
      <c r="A976" s="5">
        <f t="shared" si="22"/>
        <v>6</v>
      </c>
      <c r="B976" s="24" t="s">
        <v>500</v>
      </c>
      <c r="C976" s="23" t="s">
        <v>13</v>
      </c>
      <c r="D976" s="23">
        <v>2</v>
      </c>
      <c r="E976" s="8"/>
      <c r="F976" s="18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</row>
    <row r="977" spans="1:24" ht="27.6" x14ac:dyDescent="0.3">
      <c r="A977" s="5">
        <f t="shared" si="22"/>
        <v>7</v>
      </c>
      <c r="B977" s="24" t="s">
        <v>526</v>
      </c>
      <c r="C977" s="23" t="s">
        <v>13</v>
      </c>
      <c r="D977" s="23">
        <v>1</v>
      </c>
      <c r="E977" s="8"/>
      <c r="F977" s="18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</row>
    <row r="978" spans="1:24" x14ac:dyDescent="0.3">
      <c r="A978" s="5">
        <f t="shared" si="22"/>
        <v>8</v>
      </c>
      <c r="B978" s="9" t="s">
        <v>527</v>
      </c>
      <c r="C978" s="23" t="s">
        <v>13</v>
      </c>
      <c r="D978" s="23">
        <v>1</v>
      </c>
      <c r="E978" s="8"/>
      <c r="F978" s="18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</row>
    <row r="979" spans="1:24" x14ac:dyDescent="0.3">
      <c r="A979" s="5">
        <f t="shared" si="22"/>
        <v>9</v>
      </c>
      <c r="B979" s="24" t="s">
        <v>528</v>
      </c>
      <c r="C979" s="23" t="s">
        <v>13</v>
      </c>
      <c r="D979" s="23">
        <v>1</v>
      </c>
      <c r="E979" s="8"/>
      <c r="F979" s="18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</row>
    <row r="980" spans="1:24" x14ac:dyDescent="0.3">
      <c r="A980" s="5">
        <f t="shared" si="22"/>
        <v>10</v>
      </c>
      <c r="B980" s="24" t="s">
        <v>501</v>
      </c>
      <c r="C980" s="23" t="s">
        <v>13</v>
      </c>
      <c r="D980" s="23">
        <v>1</v>
      </c>
      <c r="E980" s="8"/>
      <c r="F980" s="18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</row>
    <row r="981" spans="1:24" ht="27.6" x14ac:dyDescent="0.3">
      <c r="A981" s="5">
        <f t="shared" si="22"/>
        <v>11</v>
      </c>
      <c r="B981" s="9" t="s">
        <v>502</v>
      </c>
      <c r="C981" s="23" t="s">
        <v>15</v>
      </c>
      <c r="D981" s="23">
        <v>25</v>
      </c>
      <c r="E981" s="8"/>
      <c r="F981" s="18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</row>
    <row r="982" spans="1:24" x14ac:dyDescent="0.3">
      <c r="A982" s="5">
        <f t="shared" si="22"/>
        <v>12</v>
      </c>
      <c r="B982" s="24" t="s">
        <v>529</v>
      </c>
      <c r="C982" s="23" t="s">
        <v>15</v>
      </c>
      <c r="D982" s="23">
        <v>25.5</v>
      </c>
      <c r="E982" s="8"/>
      <c r="F982" s="18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</row>
    <row r="983" spans="1:24" ht="41.4" x14ac:dyDescent="0.3">
      <c r="A983" s="5">
        <f t="shared" si="22"/>
        <v>13</v>
      </c>
      <c r="B983" s="9" t="s">
        <v>449</v>
      </c>
      <c r="C983" s="23" t="s">
        <v>15</v>
      </c>
      <c r="D983" s="23">
        <v>19</v>
      </c>
      <c r="E983" s="8"/>
      <c r="F983" s="18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</row>
    <row r="984" spans="1:24" x14ac:dyDescent="0.3">
      <c r="A984" s="5">
        <f t="shared" si="22"/>
        <v>14</v>
      </c>
      <c r="B984" s="24" t="s">
        <v>530</v>
      </c>
      <c r="C984" s="23" t="s">
        <v>15</v>
      </c>
      <c r="D984" s="23">
        <v>19.38</v>
      </c>
      <c r="E984" s="8"/>
      <c r="F984" s="18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</row>
    <row r="985" spans="1:24" ht="41.4" x14ac:dyDescent="0.3">
      <c r="A985" s="5">
        <f t="shared" si="22"/>
        <v>15</v>
      </c>
      <c r="B985" s="9" t="s">
        <v>128</v>
      </c>
      <c r="C985" s="23" t="s">
        <v>15</v>
      </c>
      <c r="D985" s="23">
        <v>44</v>
      </c>
      <c r="E985" s="8"/>
      <c r="F985" s="18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</row>
    <row r="986" spans="1:24" x14ac:dyDescent="0.3">
      <c r="A986" s="5">
        <f t="shared" si="22"/>
        <v>16</v>
      </c>
      <c r="B986" s="24" t="s">
        <v>531</v>
      </c>
      <c r="C986" s="23" t="s">
        <v>15</v>
      </c>
      <c r="D986" s="23">
        <v>44</v>
      </c>
      <c r="E986" s="8"/>
      <c r="F986" s="18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</row>
    <row r="987" spans="1:24" x14ac:dyDescent="0.3">
      <c r="A987" s="5">
        <f t="shared" si="22"/>
        <v>17</v>
      </c>
      <c r="B987" s="24" t="s">
        <v>503</v>
      </c>
      <c r="C987" s="23" t="s">
        <v>13</v>
      </c>
      <c r="D987" s="23">
        <v>1</v>
      </c>
      <c r="E987" s="8"/>
      <c r="F987" s="18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</row>
    <row r="988" spans="1:24" x14ac:dyDescent="0.3">
      <c r="A988" s="5">
        <f t="shared" si="22"/>
        <v>18</v>
      </c>
      <c r="B988" s="24" t="s">
        <v>504</v>
      </c>
      <c r="C988" s="23" t="s">
        <v>13</v>
      </c>
      <c r="D988" s="23">
        <v>1</v>
      </c>
      <c r="E988" s="8"/>
      <c r="F988" s="18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</row>
    <row r="989" spans="1:24" ht="41.4" x14ac:dyDescent="0.3">
      <c r="A989" s="5">
        <f t="shared" si="22"/>
        <v>19</v>
      </c>
      <c r="B989" s="9" t="s">
        <v>532</v>
      </c>
      <c r="C989" s="23" t="s">
        <v>13</v>
      </c>
      <c r="D989" s="23">
        <v>41</v>
      </c>
      <c r="E989" s="8"/>
      <c r="F989" s="18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</row>
    <row r="990" spans="1:24" x14ac:dyDescent="0.3">
      <c r="A990" s="5">
        <f t="shared" si="22"/>
        <v>20</v>
      </c>
      <c r="B990" s="24" t="s">
        <v>533</v>
      </c>
      <c r="C990" s="23" t="s">
        <v>13</v>
      </c>
      <c r="D990" s="23">
        <v>2</v>
      </c>
      <c r="E990" s="8"/>
      <c r="F990" s="18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</row>
    <row r="991" spans="1:24" x14ac:dyDescent="0.3">
      <c r="A991" s="5">
        <f t="shared" si="22"/>
        <v>21</v>
      </c>
      <c r="B991" s="24" t="s">
        <v>534</v>
      </c>
      <c r="C991" s="23" t="s">
        <v>13</v>
      </c>
      <c r="D991" s="23">
        <v>15</v>
      </c>
      <c r="E991" s="8"/>
      <c r="F991" s="18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</row>
    <row r="992" spans="1:24" x14ac:dyDescent="0.3">
      <c r="A992" s="5">
        <f t="shared" si="22"/>
        <v>22</v>
      </c>
      <c r="B992" s="24" t="s">
        <v>535</v>
      </c>
      <c r="C992" s="23" t="s">
        <v>13</v>
      </c>
      <c r="D992" s="23">
        <v>15</v>
      </c>
      <c r="E992" s="8"/>
      <c r="F992" s="18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</row>
    <row r="993" spans="1:24" ht="27.6" x14ac:dyDescent="0.3">
      <c r="A993" s="5">
        <f t="shared" si="22"/>
        <v>23</v>
      </c>
      <c r="B993" s="24" t="s">
        <v>505</v>
      </c>
      <c r="C993" s="23" t="s">
        <v>13</v>
      </c>
      <c r="D993" s="23">
        <v>4</v>
      </c>
      <c r="E993" s="8"/>
      <c r="F993" s="18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</row>
    <row r="994" spans="1:24" ht="27.6" x14ac:dyDescent="0.3">
      <c r="A994" s="5">
        <f t="shared" si="22"/>
        <v>24</v>
      </c>
      <c r="B994" s="24" t="s">
        <v>506</v>
      </c>
      <c r="C994" s="23" t="s">
        <v>13</v>
      </c>
      <c r="D994" s="23">
        <v>2</v>
      </c>
      <c r="E994" s="8"/>
      <c r="F994" s="18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</row>
    <row r="995" spans="1:24" x14ac:dyDescent="0.3">
      <c r="A995" s="5">
        <f t="shared" si="22"/>
        <v>25</v>
      </c>
      <c r="B995" s="24" t="s">
        <v>536</v>
      </c>
      <c r="C995" s="23" t="s">
        <v>13</v>
      </c>
      <c r="D995" s="23">
        <v>19</v>
      </c>
      <c r="E995" s="8"/>
      <c r="F995" s="18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</row>
    <row r="996" spans="1:24" x14ac:dyDescent="0.3">
      <c r="A996" s="5">
        <f t="shared" si="22"/>
        <v>26</v>
      </c>
      <c r="B996" s="24" t="s">
        <v>507</v>
      </c>
      <c r="C996" s="23" t="s">
        <v>13</v>
      </c>
      <c r="D996" s="23">
        <v>4</v>
      </c>
      <c r="E996" s="8"/>
      <c r="F996" s="18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</row>
    <row r="997" spans="1:24" ht="27.6" x14ac:dyDescent="0.3">
      <c r="A997" s="5">
        <f t="shared" si="22"/>
        <v>27</v>
      </c>
      <c r="B997" s="9" t="s">
        <v>508</v>
      </c>
      <c r="C997" s="23" t="s">
        <v>13</v>
      </c>
      <c r="D997" s="23">
        <v>1</v>
      </c>
      <c r="E997" s="8"/>
      <c r="F997" s="18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</row>
    <row r="998" spans="1:24" x14ac:dyDescent="0.3">
      <c r="A998" s="5">
        <f t="shared" si="22"/>
        <v>28</v>
      </c>
      <c r="B998" s="24" t="s">
        <v>509</v>
      </c>
      <c r="C998" s="23" t="s">
        <v>13</v>
      </c>
      <c r="D998" s="23">
        <v>1</v>
      </c>
      <c r="E998" s="8"/>
      <c r="F998" s="18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</row>
    <row r="999" spans="1:24" x14ac:dyDescent="0.3">
      <c r="A999" s="5">
        <f t="shared" si="22"/>
        <v>29</v>
      </c>
      <c r="B999" s="24" t="s">
        <v>510</v>
      </c>
      <c r="C999" s="23" t="s">
        <v>13</v>
      </c>
      <c r="D999" s="23">
        <v>1</v>
      </c>
      <c r="E999" s="8"/>
      <c r="F999" s="18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</row>
    <row r="1000" spans="1:24" x14ac:dyDescent="0.3">
      <c r="A1000" s="5">
        <f t="shared" si="22"/>
        <v>30</v>
      </c>
      <c r="B1000" s="24" t="s">
        <v>511</v>
      </c>
      <c r="C1000" s="23" t="s">
        <v>13</v>
      </c>
      <c r="D1000" s="23">
        <v>1</v>
      </c>
      <c r="E1000" s="8"/>
      <c r="F1000" s="18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</row>
    <row r="1001" spans="1:24" x14ac:dyDescent="0.3">
      <c r="A1001" s="5">
        <f t="shared" si="22"/>
        <v>31</v>
      </c>
      <c r="B1001" s="24" t="s">
        <v>512</v>
      </c>
      <c r="C1001" s="23" t="s">
        <v>13</v>
      </c>
      <c r="D1001" s="23">
        <v>4</v>
      </c>
      <c r="E1001" s="8"/>
      <c r="F1001" s="18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</row>
    <row r="1002" spans="1:24" x14ac:dyDescent="0.3">
      <c r="A1002" s="5">
        <f t="shared" si="22"/>
        <v>32</v>
      </c>
      <c r="B1002" s="24" t="s">
        <v>537</v>
      </c>
      <c r="C1002" s="23" t="s">
        <v>15</v>
      </c>
      <c r="D1002" s="23">
        <v>12</v>
      </c>
      <c r="E1002" s="8"/>
      <c r="F1002" s="18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</row>
    <row r="1003" spans="1:24" ht="27.6" x14ac:dyDescent="0.3">
      <c r="A1003" s="5">
        <f t="shared" si="22"/>
        <v>33</v>
      </c>
      <c r="B1003" s="24" t="s">
        <v>513</v>
      </c>
      <c r="C1003" s="23" t="s">
        <v>11</v>
      </c>
      <c r="D1003" s="23">
        <v>7.5</v>
      </c>
      <c r="E1003" s="8"/>
      <c r="F1003" s="18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</row>
    <row r="1004" spans="1:24" x14ac:dyDescent="0.3">
      <c r="A1004" s="5">
        <f t="shared" si="22"/>
        <v>34</v>
      </c>
      <c r="B1004" s="24" t="s">
        <v>538</v>
      </c>
      <c r="C1004" s="23" t="s">
        <v>11</v>
      </c>
      <c r="D1004" s="23">
        <v>15</v>
      </c>
      <c r="E1004" s="8"/>
      <c r="F1004" s="18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</row>
    <row r="1005" spans="1:24" x14ac:dyDescent="0.3">
      <c r="A1005" s="5">
        <f t="shared" si="22"/>
        <v>35</v>
      </c>
      <c r="B1005" s="24" t="s">
        <v>539</v>
      </c>
      <c r="C1005" s="23" t="s">
        <v>13</v>
      </c>
      <c r="D1005" s="23">
        <v>2</v>
      </c>
      <c r="E1005" s="8"/>
      <c r="F1005" s="18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</row>
    <row r="1006" spans="1:24" x14ac:dyDescent="0.3">
      <c r="A1006" s="5"/>
      <c r="B1006" s="30" t="s">
        <v>573</v>
      </c>
      <c r="C1006" s="5"/>
      <c r="D1006" s="5"/>
      <c r="E1006" s="8"/>
      <c r="F1006" s="29">
        <f>F971+F973+F975+F978+F981+F983+F985+F989+F997</f>
        <v>0</v>
      </c>
      <c r="G1006" s="16"/>
      <c r="H1006" s="16"/>
      <c r="I1006" s="16"/>
      <c r="J1006" s="16"/>
    </row>
    <row r="1007" spans="1:24" x14ac:dyDescent="0.3">
      <c r="A1007" s="5"/>
      <c r="B1007" s="30" t="s">
        <v>594</v>
      </c>
      <c r="C1007" s="5"/>
      <c r="D1007" s="5"/>
      <c r="E1007" s="8"/>
      <c r="F1007" s="29">
        <f>SUM(F971:F1005)-F1006</f>
        <v>0</v>
      </c>
      <c r="G1007" s="16"/>
      <c r="H1007" s="16"/>
      <c r="I1007" s="16"/>
      <c r="J1007" s="16"/>
    </row>
    <row r="1008" spans="1:24" x14ac:dyDescent="0.3">
      <c r="A1008" s="5"/>
      <c r="B1008" s="9"/>
      <c r="C1008" s="5"/>
      <c r="D1008" s="5"/>
      <c r="E1008" s="8"/>
      <c r="F1008" s="18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</row>
    <row r="1009" spans="1:24" s="20" customFormat="1" x14ac:dyDescent="0.3">
      <c r="A1009" s="38" t="s">
        <v>615</v>
      </c>
      <c r="B1009" s="39"/>
      <c r="C1009" s="39"/>
      <c r="D1009" s="39"/>
      <c r="E1009" s="39"/>
      <c r="F1009" s="33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</row>
    <row r="1010" spans="1:24" x14ac:dyDescent="0.3">
      <c r="A1010" s="5">
        <f>A1005+1</f>
        <v>36</v>
      </c>
      <c r="B1010" s="9" t="s">
        <v>514</v>
      </c>
      <c r="C1010" s="23" t="s">
        <v>129</v>
      </c>
      <c r="D1010" s="23">
        <v>0.9</v>
      </c>
      <c r="E1010" s="8"/>
      <c r="F1010" s="18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</row>
    <row r="1011" spans="1:24" x14ac:dyDescent="0.3">
      <c r="A1011" s="5">
        <f t="shared" si="22"/>
        <v>37</v>
      </c>
      <c r="B1011" s="24" t="s">
        <v>540</v>
      </c>
      <c r="C1011" s="23" t="s">
        <v>138</v>
      </c>
      <c r="D1011" s="23">
        <v>9</v>
      </c>
      <c r="E1011" s="8"/>
      <c r="F1011" s="18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</row>
    <row r="1012" spans="1:24" ht="27.6" x14ac:dyDescent="0.3">
      <c r="A1012" s="5">
        <f t="shared" si="22"/>
        <v>38</v>
      </c>
      <c r="B1012" s="24" t="s">
        <v>541</v>
      </c>
      <c r="C1012" s="23" t="s">
        <v>13</v>
      </c>
      <c r="D1012" s="23">
        <v>2</v>
      </c>
      <c r="E1012" s="8"/>
      <c r="F1012" s="18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</row>
    <row r="1013" spans="1:24" ht="27.6" x14ac:dyDescent="0.3">
      <c r="A1013" s="5">
        <f t="shared" si="22"/>
        <v>39</v>
      </c>
      <c r="B1013" s="24" t="s">
        <v>542</v>
      </c>
      <c r="C1013" s="23" t="s">
        <v>13</v>
      </c>
      <c r="D1013" s="23">
        <v>2</v>
      </c>
      <c r="E1013" s="8"/>
      <c r="F1013" s="18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</row>
    <row r="1014" spans="1:24" x14ac:dyDescent="0.3">
      <c r="A1014" s="5">
        <f t="shared" si="22"/>
        <v>40</v>
      </c>
      <c r="B1014" s="24" t="s">
        <v>515</v>
      </c>
      <c r="C1014" s="23" t="s">
        <v>13</v>
      </c>
      <c r="D1014" s="23">
        <v>2</v>
      </c>
      <c r="E1014" s="8"/>
      <c r="F1014" s="18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</row>
    <row r="1015" spans="1:24" x14ac:dyDescent="0.3">
      <c r="A1015" s="5">
        <f t="shared" si="22"/>
        <v>41</v>
      </c>
      <c r="B1015" s="24" t="s">
        <v>543</v>
      </c>
      <c r="C1015" s="23" t="s">
        <v>13</v>
      </c>
      <c r="D1015" s="23">
        <v>2</v>
      </c>
      <c r="E1015" s="8"/>
      <c r="F1015" s="18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</row>
    <row r="1016" spans="1:24" ht="41.4" x14ac:dyDescent="0.3">
      <c r="A1016" s="5">
        <f t="shared" si="22"/>
        <v>42</v>
      </c>
      <c r="B1016" s="9" t="s">
        <v>87</v>
      </c>
      <c r="C1016" s="23" t="s">
        <v>15</v>
      </c>
      <c r="D1016" s="23">
        <v>30</v>
      </c>
      <c r="E1016" s="8"/>
      <c r="F1016" s="18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</row>
    <row r="1017" spans="1:24" x14ac:dyDescent="0.3">
      <c r="A1017" s="5">
        <f t="shared" si="22"/>
        <v>43</v>
      </c>
      <c r="B1017" s="24" t="s">
        <v>544</v>
      </c>
      <c r="C1017" s="23" t="s">
        <v>15</v>
      </c>
      <c r="D1017" s="23">
        <v>30.6</v>
      </c>
      <c r="E1017" s="8"/>
      <c r="F1017" s="18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</row>
    <row r="1018" spans="1:24" x14ac:dyDescent="0.3">
      <c r="A1018" s="5">
        <f t="shared" si="22"/>
        <v>44</v>
      </c>
      <c r="B1018" s="24" t="s">
        <v>86</v>
      </c>
      <c r="C1018" s="23" t="s">
        <v>12</v>
      </c>
      <c r="D1018" s="23">
        <v>3</v>
      </c>
      <c r="E1018" s="8"/>
      <c r="F1018" s="18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</row>
    <row r="1019" spans="1:24" x14ac:dyDescent="0.3">
      <c r="A1019" s="5"/>
      <c r="B1019" s="30" t="s">
        <v>573</v>
      </c>
      <c r="C1019" s="5"/>
      <c r="D1019" s="5"/>
      <c r="E1019" s="8"/>
      <c r="F1019" s="29">
        <f>F1010+F1016</f>
        <v>0</v>
      </c>
      <c r="G1019" s="16"/>
      <c r="H1019" s="16"/>
      <c r="I1019" s="16"/>
      <c r="J1019" s="16"/>
    </row>
    <row r="1020" spans="1:24" x14ac:dyDescent="0.3">
      <c r="A1020" s="5"/>
      <c r="B1020" s="30" t="s">
        <v>594</v>
      </c>
      <c r="C1020" s="5"/>
      <c r="D1020" s="5"/>
      <c r="E1020" s="8"/>
      <c r="F1020" s="29">
        <f>SUM(F1010:F1018)-F1019</f>
        <v>0</v>
      </c>
      <c r="G1020" s="16"/>
      <c r="H1020" s="16"/>
      <c r="I1020" s="16"/>
      <c r="J1020" s="16"/>
    </row>
    <row r="1021" spans="1:24" x14ac:dyDescent="0.3">
      <c r="A1021" s="5"/>
      <c r="B1021" s="9"/>
      <c r="C1021" s="5"/>
      <c r="D1021" s="5"/>
      <c r="E1021" s="8"/>
      <c r="F1021" s="18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</row>
    <row r="1022" spans="1:24" s="20" customFormat="1" x14ac:dyDescent="0.3">
      <c r="A1022" s="38" t="s">
        <v>614</v>
      </c>
      <c r="B1022" s="39"/>
      <c r="C1022" s="39"/>
      <c r="D1022" s="39"/>
      <c r="E1022" s="39"/>
      <c r="F1022" s="33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</row>
    <row r="1023" spans="1:24" x14ac:dyDescent="0.3">
      <c r="A1023" s="5">
        <f>A1018+1</f>
        <v>45</v>
      </c>
      <c r="B1023" s="9" t="s">
        <v>516</v>
      </c>
      <c r="C1023" s="23" t="s">
        <v>13</v>
      </c>
      <c r="D1023" s="23">
        <v>2</v>
      </c>
      <c r="E1023" s="8"/>
      <c r="F1023" s="18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</row>
    <row r="1024" spans="1:24" x14ac:dyDescent="0.3">
      <c r="A1024" s="5">
        <f t="shared" si="22"/>
        <v>46</v>
      </c>
      <c r="B1024" s="24" t="s">
        <v>517</v>
      </c>
      <c r="C1024" s="23" t="s">
        <v>13</v>
      </c>
      <c r="D1024" s="23">
        <v>2</v>
      </c>
      <c r="E1024" s="8"/>
      <c r="F1024" s="18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</row>
    <row r="1025" spans="1:24" x14ac:dyDescent="0.3">
      <c r="A1025" s="5">
        <f t="shared" si="22"/>
        <v>47</v>
      </c>
      <c r="B1025" s="24" t="s">
        <v>518</v>
      </c>
      <c r="C1025" s="23" t="s">
        <v>13</v>
      </c>
      <c r="D1025" s="23">
        <v>1</v>
      </c>
      <c r="E1025" s="8"/>
      <c r="F1025" s="18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</row>
    <row r="1026" spans="1:24" x14ac:dyDescent="0.3">
      <c r="A1026" s="5">
        <f t="shared" si="22"/>
        <v>48</v>
      </c>
      <c r="B1026" s="24" t="s">
        <v>519</v>
      </c>
      <c r="C1026" s="23" t="s">
        <v>13</v>
      </c>
      <c r="D1026" s="23">
        <v>1</v>
      </c>
      <c r="E1026" s="8"/>
      <c r="F1026" s="18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</row>
    <row r="1027" spans="1:24" x14ac:dyDescent="0.3">
      <c r="A1027" s="5">
        <f t="shared" si="22"/>
        <v>49</v>
      </c>
      <c r="B1027" s="24" t="s">
        <v>545</v>
      </c>
      <c r="C1027" s="23" t="s">
        <v>13</v>
      </c>
      <c r="D1027" s="23">
        <v>2</v>
      </c>
      <c r="E1027" s="8"/>
      <c r="F1027" s="18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</row>
    <row r="1028" spans="1:24" x14ac:dyDescent="0.3">
      <c r="A1028" s="5">
        <f t="shared" si="22"/>
        <v>50</v>
      </c>
      <c r="B1028" s="9" t="s">
        <v>546</v>
      </c>
      <c r="C1028" s="23" t="s">
        <v>13</v>
      </c>
      <c r="D1028" s="23">
        <v>2</v>
      </c>
      <c r="E1028" s="8"/>
      <c r="F1028" s="18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</row>
    <row r="1029" spans="1:24" x14ac:dyDescent="0.3">
      <c r="A1029" s="5">
        <f t="shared" si="22"/>
        <v>51</v>
      </c>
      <c r="B1029" s="24" t="s">
        <v>520</v>
      </c>
      <c r="C1029" s="23" t="s">
        <v>13</v>
      </c>
      <c r="D1029" s="23">
        <v>1</v>
      </c>
      <c r="E1029" s="8"/>
      <c r="F1029" s="18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</row>
    <row r="1030" spans="1:24" x14ac:dyDescent="0.3">
      <c r="A1030" s="5">
        <f t="shared" si="22"/>
        <v>52</v>
      </c>
      <c r="B1030" s="24" t="s">
        <v>521</v>
      </c>
      <c r="C1030" s="23" t="s">
        <v>13</v>
      </c>
      <c r="D1030" s="23">
        <v>1</v>
      </c>
      <c r="E1030" s="8"/>
      <c r="F1030" s="18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</row>
    <row r="1031" spans="1:24" ht="41.4" x14ac:dyDescent="0.3">
      <c r="A1031" s="5">
        <f t="shared" si="22"/>
        <v>53</v>
      </c>
      <c r="B1031" s="9" t="s">
        <v>522</v>
      </c>
      <c r="C1031" s="23" t="s">
        <v>11</v>
      </c>
      <c r="D1031" s="23">
        <v>1.42</v>
      </c>
      <c r="E1031" s="8"/>
      <c r="F1031" s="18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</row>
    <row r="1032" spans="1:24" ht="41.4" x14ac:dyDescent="0.3">
      <c r="A1032" s="5">
        <f t="shared" si="22"/>
        <v>54</v>
      </c>
      <c r="B1032" s="9" t="s">
        <v>523</v>
      </c>
      <c r="C1032" s="23" t="s">
        <v>11</v>
      </c>
      <c r="D1032" s="23">
        <v>4.62</v>
      </c>
      <c r="E1032" s="8"/>
      <c r="F1032" s="18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</row>
    <row r="1033" spans="1:24" x14ac:dyDescent="0.3">
      <c r="A1033" s="5">
        <f t="shared" si="22"/>
        <v>55</v>
      </c>
      <c r="B1033" s="24" t="s">
        <v>547</v>
      </c>
      <c r="C1033" s="23" t="s">
        <v>15</v>
      </c>
      <c r="D1033" s="23">
        <v>4.5</v>
      </c>
      <c r="E1033" s="8"/>
      <c r="F1033" s="18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</row>
    <row r="1034" spans="1:24" x14ac:dyDescent="0.3">
      <c r="A1034" s="5">
        <f t="shared" si="22"/>
        <v>56</v>
      </c>
      <c r="B1034" s="24" t="s">
        <v>548</v>
      </c>
      <c r="C1034" s="23" t="s">
        <v>15</v>
      </c>
      <c r="D1034" s="23">
        <v>4.5999999999999996</v>
      </c>
      <c r="E1034" s="8"/>
      <c r="F1034" s="18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</row>
    <row r="1035" spans="1:24" ht="27.6" x14ac:dyDescent="0.3">
      <c r="A1035" s="5">
        <f t="shared" si="22"/>
        <v>57</v>
      </c>
      <c r="B1035" s="9" t="s">
        <v>524</v>
      </c>
      <c r="C1035" s="23" t="s">
        <v>7</v>
      </c>
      <c r="D1035" s="23">
        <v>0.3</v>
      </c>
      <c r="E1035" s="8"/>
      <c r="F1035" s="18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</row>
    <row r="1036" spans="1:24" x14ac:dyDescent="0.3">
      <c r="A1036" s="5">
        <f>A1035+1</f>
        <v>58</v>
      </c>
      <c r="B1036" s="24" t="s">
        <v>549</v>
      </c>
      <c r="C1036" s="23" t="s">
        <v>11</v>
      </c>
      <c r="D1036" s="23">
        <v>6</v>
      </c>
      <c r="E1036" s="8"/>
      <c r="F1036" s="18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</row>
    <row r="1037" spans="1:24" ht="41.4" x14ac:dyDescent="0.3">
      <c r="A1037" s="5">
        <f t="shared" si="22"/>
        <v>59</v>
      </c>
      <c r="B1037" s="9" t="s">
        <v>446</v>
      </c>
      <c r="C1037" s="23" t="s">
        <v>15</v>
      </c>
      <c r="D1037" s="23">
        <v>22</v>
      </c>
      <c r="E1037" s="8"/>
      <c r="F1037" s="18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</row>
    <row r="1038" spans="1:24" x14ac:dyDescent="0.3">
      <c r="A1038" s="5">
        <f t="shared" si="22"/>
        <v>60</v>
      </c>
      <c r="B1038" s="24" t="s">
        <v>450</v>
      </c>
      <c r="C1038" s="23" t="s">
        <v>15</v>
      </c>
      <c r="D1038" s="23">
        <v>22.44</v>
      </c>
      <c r="E1038" s="8"/>
      <c r="F1038" s="18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</row>
    <row r="1039" spans="1:24" ht="41.4" x14ac:dyDescent="0.3">
      <c r="A1039" s="5">
        <f t="shared" si="22"/>
        <v>61</v>
      </c>
      <c r="B1039" s="9" t="s">
        <v>447</v>
      </c>
      <c r="C1039" s="23" t="s">
        <v>15</v>
      </c>
      <c r="D1039" s="23">
        <v>262</v>
      </c>
      <c r="E1039" s="8"/>
      <c r="F1039" s="18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</row>
    <row r="1040" spans="1:24" x14ac:dyDescent="0.3">
      <c r="A1040" s="5">
        <f t="shared" si="22"/>
        <v>62</v>
      </c>
      <c r="B1040" s="24" t="s">
        <v>451</v>
      </c>
      <c r="C1040" s="23" t="s">
        <v>15</v>
      </c>
      <c r="D1040" s="23">
        <v>267.24</v>
      </c>
      <c r="E1040" s="8"/>
      <c r="F1040" s="18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</row>
    <row r="1041" spans="1:24" ht="41.4" x14ac:dyDescent="0.3">
      <c r="A1041" s="5">
        <f t="shared" si="22"/>
        <v>63</v>
      </c>
      <c r="B1041" s="9" t="s">
        <v>448</v>
      </c>
      <c r="C1041" s="23" t="s">
        <v>15</v>
      </c>
      <c r="D1041" s="23">
        <v>144</v>
      </c>
      <c r="E1041" s="8"/>
      <c r="F1041" s="18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</row>
    <row r="1042" spans="1:24" x14ac:dyDescent="0.3">
      <c r="A1042" s="5">
        <f t="shared" si="22"/>
        <v>64</v>
      </c>
      <c r="B1042" s="24" t="s">
        <v>452</v>
      </c>
      <c r="C1042" s="23" t="s">
        <v>15</v>
      </c>
      <c r="D1042" s="23">
        <v>20.399999999999999</v>
      </c>
      <c r="E1042" s="8"/>
      <c r="F1042" s="18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</row>
    <row r="1043" spans="1:24" x14ac:dyDescent="0.3">
      <c r="A1043" s="5">
        <f t="shared" si="22"/>
        <v>65</v>
      </c>
      <c r="B1043" s="24" t="s">
        <v>453</v>
      </c>
      <c r="C1043" s="23" t="s">
        <v>15</v>
      </c>
      <c r="D1043" s="23">
        <v>126.48</v>
      </c>
      <c r="E1043" s="8"/>
      <c r="F1043" s="18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</row>
    <row r="1044" spans="1:24" x14ac:dyDescent="0.3">
      <c r="A1044" s="5">
        <f t="shared" si="22"/>
        <v>66</v>
      </c>
      <c r="B1044" s="24" t="s">
        <v>454</v>
      </c>
      <c r="C1044" s="23" t="s">
        <v>13</v>
      </c>
      <c r="D1044" s="23">
        <v>2</v>
      </c>
      <c r="E1044" s="8"/>
      <c r="F1044" s="18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</row>
    <row r="1045" spans="1:24" x14ac:dyDescent="0.3">
      <c r="A1045" s="5">
        <f t="shared" ref="A1045:A1051" si="23">A1044+1</f>
        <v>67</v>
      </c>
      <c r="B1045" s="24" t="s">
        <v>455</v>
      </c>
      <c r="C1045" s="23" t="s">
        <v>13</v>
      </c>
      <c r="D1045" s="23">
        <v>2</v>
      </c>
      <c r="E1045" s="8"/>
      <c r="F1045" s="18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</row>
    <row r="1046" spans="1:24" x14ac:dyDescent="0.3">
      <c r="A1046" s="5">
        <f t="shared" si="23"/>
        <v>68</v>
      </c>
      <c r="B1046" s="24" t="s">
        <v>456</v>
      </c>
      <c r="C1046" s="23" t="s">
        <v>13</v>
      </c>
      <c r="D1046" s="23">
        <v>4</v>
      </c>
      <c r="E1046" s="8"/>
      <c r="F1046" s="18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</row>
    <row r="1047" spans="1:24" x14ac:dyDescent="0.3">
      <c r="A1047" s="5">
        <f t="shared" si="23"/>
        <v>69</v>
      </c>
      <c r="B1047" s="24" t="s">
        <v>457</v>
      </c>
      <c r="C1047" s="23" t="s">
        <v>13</v>
      </c>
      <c r="D1047" s="23">
        <v>6</v>
      </c>
      <c r="E1047" s="8"/>
      <c r="F1047" s="18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</row>
    <row r="1048" spans="1:24" x14ac:dyDescent="0.3">
      <c r="A1048" s="5">
        <f t="shared" si="23"/>
        <v>70</v>
      </c>
      <c r="B1048" s="24" t="s">
        <v>458</v>
      </c>
      <c r="C1048" s="23" t="s">
        <v>13</v>
      </c>
      <c r="D1048" s="23">
        <v>2</v>
      </c>
      <c r="E1048" s="8"/>
      <c r="F1048" s="18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</row>
    <row r="1049" spans="1:24" x14ac:dyDescent="0.3">
      <c r="A1049" s="5">
        <f t="shared" si="23"/>
        <v>71</v>
      </c>
      <c r="B1049" s="24" t="s">
        <v>459</v>
      </c>
      <c r="C1049" s="23" t="s">
        <v>13</v>
      </c>
      <c r="D1049" s="23">
        <v>2</v>
      </c>
      <c r="E1049" s="8"/>
      <c r="F1049" s="18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</row>
    <row r="1050" spans="1:24" x14ac:dyDescent="0.3">
      <c r="A1050" s="5">
        <f t="shared" si="23"/>
        <v>72</v>
      </c>
      <c r="B1050" s="24" t="s">
        <v>460</v>
      </c>
      <c r="C1050" s="23" t="s">
        <v>13</v>
      </c>
      <c r="D1050" s="23">
        <v>11</v>
      </c>
      <c r="E1050" s="8"/>
      <c r="F1050" s="18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</row>
    <row r="1051" spans="1:24" x14ac:dyDescent="0.3">
      <c r="A1051" s="5">
        <f t="shared" si="23"/>
        <v>73</v>
      </c>
      <c r="B1051" s="24" t="s">
        <v>461</v>
      </c>
      <c r="C1051" s="23" t="s">
        <v>13</v>
      </c>
      <c r="D1051" s="23">
        <v>180</v>
      </c>
      <c r="E1051" s="8"/>
      <c r="F1051" s="18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</row>
    <row r="1052" spans="1:24" x14ac:dyDescent="0.3">
      <c r="A1052" s="5"/>
      <c r="B1052" s="31" t="s">
        <v>610</v>
      </c>
      <c r="C1052" s="23" t="s">
        <v>15</v>
      </c>
      <c r="D1052" s="23">
        <v>212</v>
      </c>
      <c r="E1052" s="8"/>
      <c r="F1052" s="18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</row>
    <row r="1053" spans="1:24" x14ac:dyDescent="0.3">
      <c r="A1053" s="5">
        <f>A1051+1</f>
        <v>74</v>
      </c>
      <c r="B1053" s="24" t="s">
        <v>462</v>
      </c>
      <c r="C1053" s="23" t="s">
        <v>15</v>
      </c>
      <c r="D1053" s="23">
        <v>212</v>
      </c>
      <c r="E1053" s="8"/>
      <c r="F1053" s="18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</row>
    <row r="1054" spans="1:24" x14ac:dyDescent="0.3">
      <c r="A1054" s="5"/>
      <c r="B1054" s="30" t="s">
        <v>573</v>
      </c>
      <c r="C1054" s="5"/>
      <c r="D1054" s="5"/>
      <c r="E1054" s="8"/>
      <c r="F1054" s="29">
        <f>F1023+F1028+F1031+F1032+F1035+F1037+F1039+F1041+F1052</f>
        <v>0</v>
      </c>
      <c r="G1054" s="16"/>
      <c r="H1054" s="16"/>
      <c r="I1054" s="16"/>
      <c r="J1054" s="16"/>
    </row>
    <row r="1055" spans="1:24" x14ac:dyDescent="0.3">
      <c r="A1055" s="5"/>
      <c r="B1055" s="30" t="s">
        <v>594</v>
      </c>
      <c r="C1055" s="5"/>
      <c r="D1055" s="5"/>
      <c r="E1055" s="8"/>
      <c r="F1055" s="29">
        <f>SUM(F1023:F1053)-F1054</f>
        <v>0</v>
      </c>
      <c r="G1055" s="16"/>
      <c r="H1055" s="16"/>
      <c r="I1055" s="16"/>
      <c r="J1055" s="16"/>
    </row>
    <row r="1056" spans="1:24" x14ac:dyDescent="0.3">
      <c r="A1056" s="5"/>
      <c r="B1056" s="9"/>
      <c r="C1056" s="5"/>
      <c r="D1056" s="5"/>
      <c r="E1056" s="8"/>
      <c r="F1056" s="18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</row>
    <row r="1057" spans="1:24" s="20" customFormat="1" x14ac:dyDescent="0.3">
      <c r="A1057" s="38" t="s">
        <v>611</v>
      </c>
      <c r="B1057" s="39"/>
      <c r="C1057" s="39"/>
      <c r="D1057" s="39"/>
      <c r="E1057" s="39"/>
      <c r="F1057" s="33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</row>
    <row r="1058" spans="1:24" s="20" customFormat="1" x14ac:dyDescent="0.3">
      <c r="A1058" s="38" t="s">
        <v>612</v>
      </c>
      <c r="B1058" s="39"/>
      <c r="C1058" s="39"/>
      <c r="D1058" s="39"/>
      <c r="E1058" s="39"/>
      <c r="F1058" s="33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</row>
    <row r="1059" spans="1:24" ht="27.6" x14ac:dyDescent="0.3">
      <c r="A1059" s="5">
        <v>1</v>
      </c>
      <c r="B1059" s="9" t="s">
        <v>550</v>
      </c>
      <c r="C1059" s="5" t="s">
        <v>13</v>
      </c>
      <c r="D1059" s="23">
        <v>1</v>
      </c>
      <c r="E1059" s="8"/>
      <c r="F1059" s="18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</row>
    <row r="1060" spans="1:24" ht="27.6" x14ac:dyDescent="0.3">
      <c r="A1060" s="5">
        <f>A1059+1</f>
        <v>2</v>
      </c>
      <c r="B1060" s="24" t="s">
        <v>551</v>
      </c>
      <c r="C1060" s="5" t="s">
        <v>13</v>
      </c>
      <c r="D1060" s="23">
        <v>1</v>
      </c>
      <c r="E1060" s="8"/>
      <c r="F1060" s="18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</row>
    <row r="1061" spans="1:24" ht="27.6" x14ac:dyDescent="0.3">
      <c r="A1061" s="5">
        <f t="shared" ref="A1061:A1136" si="24">A1060+1</f>
        <v>3</v>
      </c>
      <c r="B1061" s="9" t="s">
        <v>552</v>
      </c>
      <c r="C1061" s="5" t="s">
        <v>13</v>
      </c>
      <c r="D1061" s="23">
        <v>7</v>
      </c>
      <c r="E1061" s="8"/>
      <c r="F1061" s="18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</row>
    <row r="1062" spans="1:24" x14ac:dyDescent="0.3">
      <c r="A1062" s="5">
        <f t="shared" si="24"/>
        <v>4</v>
      </c>
      <c r="B1062" s="24" t="s">
        <v>553</v>
      </c>
      <c r="C1062" s="5" t="s">
        <v>13</v>
      </c>
      <c r="D1062" s="23">
        <v>7</v>
      </c>
      <c r="E1062" s="8"/>
      <c r="F1062" s="18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</row>
    <row r="1063" spans="1:24" ht="27.6" x14ac:dyDescent="0.3">
      <c r="A1063" s="5">
        <f t="shared" si="24"/>
        <v>5</v>
      </c>
      <c r="B1063" s="9" t="s">
        <v>552</v>
      </c>
      <c r="C1063" s="5" t="s">
        <v>13</v>
      </c>
      <c r="D1063" s="23">
        <v>32</v>
      </c>
      <c r="E1063" s="8"/>
      <c r="F1063" s="18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</row>
    <row r="1064" spans="1:24" x14ac:dyDescent="0.3">
      <c r="A1064" s="5">
        <f t="shared" si="24"/>
        <v>6</v>
      </c>
      <c r="B1064" s="24" t="s">
        <v>554</v>
      </c>
      <c r="C1064" s="5" t="s">
        <v>13</v>
      </c>
      <c r="D1064" s="23">
        <v>32</v>
      </c>
      <c r="E1064" s="8"/>
      <c r="F1064" s="18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</row>
    <row r="1065" spans="1:24" ht="27.6" x14ac:dyDescent="0.3">
      <c r="A1065" s="5">
        <f t="shared" si="24"/>
        <v>7</v>
      </c>
      <c r="B1065" s="9" t="s">
        <v>552</v>
      </c>
      <c r="C1065" s="5" t="s">
        <v>13</v>
      </c>
      <c r="D1065" s="23">
        <v>6</v>
      </c>
      <c r="E1065" s="8"/>
      <c r="F1065" s="18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</row>
    <row r="1066" spans="1:24" x14ac:dyDescent="0.3">
      <c r="A1066" s="5">
        <f t="shared" si="24"/>
        <v>8</v>
      </c>
      <c r="B1066" s="24" t="s">
        <v>555</v>
      </c>
      <c r="C1066" s="5" t="s">
        <v>13</v>
      </c>
      <c r="D1066" s="23">
        <v>6</v>
      </c>
      <c r="E1066" s="8"/>
      <c r="F1066" s="18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</row>
    <row r="1067" spans="1:24" ht="27.6" x14ac:dyDescent="0.3">
      <c r="A1067" s="5">
        <f t="shared" si="24"/>
        <v>9</v>
      </c>
      <c r="B1067" s="9" t="s">
        <v>556</v>
      </c>
      <c r="C1067" s="5" t="s">
        <v>13</v>
      </c>
      <c r="D1067" s="23">
        <v>5</v>
      </c>
      <c r="E1067" s="8"/>
      <c r="F1067" s="18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</row>
    <row r="1068" spans="1:24" x14ac:dyDescent="0.3">
      <c r="A1068" s="5">
        <f t="shared" si="24"/>
        <v>10</v>
      </c>
      <c r="B1068" s="24" t="s">
        <v>557</v>
      </c>
      <c r="C1068" s="5" t="s">
        <v>13</v>
      </c>
      <c r="D1068" s="23">
        <v>5</v>
      </c>
      <c r="E1068" s="8"/>
      <c r="F1068" s="18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</row>
    <row r="1069" spans="1:24" x14ac:dyDescent="0.3">
      <c r="A1069" s="5">
        <f t="shared" si="24"/>
        <v>11</v>
      </c>
      <c r="B1069" s="24" t="s">
        <v>558</v>
      </c>
      <c r="C1069" s="5" t="s">
        <v>13</v>
      </c>
      <c r="D1069" s="23">
        <v>5</v>
      </c>
      <c r="E1069" s="8"/>
      <c r="F1069" s="18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</row>
    <row r="1070" spans="1:24" x14ac:dyDescent="0.3">
      <c r="A1070" s="5">
        <f t="shared" si="24"/>
        <v>12</v>
      </c>
      <c r="B1070" s="24" t="s">
        <v>559</v>
      </c>
      <c r="C1070" s="5" t="s">
        <v>13</v>
      </c>
      <c r="D1070" s="23">
        <v>5</v>
      </c>
      <c r="E1070" s="8"/>
      <c r="F1070" s="18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</row>
    <row r="1071" spans="1:24" x14ac:dyDescent="0.3">
      <c r="A1071" s="5">
        <f t="shared" si="24"/>
        <v>13</v>
      </c>
      <c r="B1071" s="9" t="s">
        <v>560</v>
      </c>
      <c r="C1071" s="5" t="s">
        <v>15</v>
      </c>
      <c r="D1071" s="23">
        <v>225</v>
      </c>
      <c r="E1071" s="8"/>
      <c r="F1071" s="18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</row>
    <row r="1072" spans="1:24" x14ac:dyDescent="0.3">
      <c r="A1072" s="5">
        <f t="shared" si="24"/>
        <v>14</v>
      </c>
      <c r="B1072" s="24" t="s">
        <v>561</v>
      </c>
      <c r="C1072" s="5" t="s">
        <v>15</v>
      </c>
      <c r="D1072" s="23">
        <v>225</v>
      </c>
      <c r="E1072" s="8"/>
      <c r="F1072" s="18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</row>
    <row r="1073" spans="1:24" x14ac:dyDescent="0.3">
      <c r="A1073" s="5">
        <f t="shared" si="24"/>
        <v>15</v>
      </c>
      <c r="B1073" s="9" t="s">
        <v>562</v>
      </c>
      <c r="C1073" s="5" t="s">
        <v>15</v>
      </c>
      <c r="D1073" s="23">
        <v>225</v>
      </c>
      <c r="E1073" s="8"/>
      <c r="F1073" s="18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</row>
    <row r="1074" spans="1:24" x14ac:dyDescent="0.3">
      <c r="A1074" s="5">
        <f t="shared" si="24"/>
        <v>16</v>
      </c>
      <c r="B1074" s="24" t="s">
        <v>563</v>
      </c>
      <c r="C1074" s="5" t="s">
        <v>15</v>
      </c>
      <c r="D1074" s="23">
        <v>225</v>
      </c>
      <c r="E1074" s="8"/>
      <c r="F1074" s="18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</row>
    <row r="1075" spans="1:24" x14ac:dyDescent="0.3">
      <c r="A1075" s="5">
        <f t="shared" si="24"/>
        <v>17</v>
      </c>
      <c r="B1075" s="9" t="s">
        <v>564</v>
      </c>
      <c r="C1075" s="5" t="s">
        <v>13</v>
      </c>
      <c r="D1075" s="23">
        <v>1</v>
      </c>
      <c r="E1075" s="8"/>
      <c r="F1075" s="18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</row>
    <row r="1076" spans="1:24" x14ac:dyDescent="0.3">
      <c r="A1076" s="5">
        <f t="shared" si="24"/>
        <v>18</v>
      </c>
      <c r="B1076" s="24" t="s">
        <v>565</v>
      </c>
      <c r="C1076" s="5" t="s">
        <v>13</v>
      </c>
      <c r="D1076" s="23">
        <v>1</v>
      </c>
      <c r="E1076" s="8"/>
      <c r="F1076" s="18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</row>
    <row r="1077" spans="1:24" x14ac:dyDescent="0.3">
      <c r="A1077" s="5">
        <f t="shared" si="24"/>
        <v>19</v>
      </c>
      <c r="B1077" s="9" t="s">
        <v>566</v>
      </c>
      <c r="C1077" s="5" t="s">
        <v>13</v>
      </c>
      <c r="D1077" s="23">
        <v>1</v>
      </c>
      <c r="E1077" s="8"/>
      <c r="F1077" s="18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</row>
    <row r="1078" spans="1:24" x14ac:dyDescent="0.3">
      <c r="A1078" s="5">
        <f t="shared" si="24"/>
        <v>20</v>
      </c>
      <c r="B1078" s="24" t="s">
        <v>567</v>
      </c>
      <c r="C1078" s="5" t="s">
        <v>13</v>
      </c>
      <c r="D1078" s="23">
        <v>1</v>
      </c>
      <c r="E1078" s="8"/>
      <c r="F1078" s="18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</row>
    <row r="1079" spans="1:24" x14ac:dyDescent="0.3">
      <c r="A1079" s="5"/>
      <c r="B1079" s="30" t="s">
        <v>573</v>
      </c>
      <c r="C1079" s="5"/>
      <c r="D1079" s="5"/>
      <c r="E1079" s="8"/>
      <c r="F1079" s="29">
        <f>F1059+F1061+F1063+F1065+F1067+F1071+F1073+F1075+F1077</f>
        <v>0</v>
      </c>
      <c r="G1079" s="16"/>
      <c r="H1079" s="16"/>
      <c r="I1079" s="16"/>
      <c r="J1079" s="16"/>
    </row>
    <row r="1080" spans="1:24" x14ac:dyDescent="0.3">
      <c r="A1080" s="5"/>
      <c r="B1080" s="30" t="s">
        <v>594</v>
      </c>
      <c r="C1080" s="5"/>
      <c r="D1080" s="5"/>
      <c r="E1080" s="8"/>
      <c r="F1080" s="29">
        <f>SUM(F1059:F1078)-F1079</f>
        <v>0</v>
      </c>
      <c r="G1080" s="16"/>
      <c r="H1080" s="16"/>
      <c r="I1080" s="16"/>
      <c r="J1080" s="16"/>
    </row>
    <row r="1081" spans="1:24" x14ac:dyDescent="0.3">
      <c r="A1081" s="5"/>
      <c r="B1081" s="9"/>
      <c r="C1081" s="5"/>
      <c r="D1081" s="5"/>
      <c r="E1081" s="8"/>
      <c r="F1081" s="18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</row>
    <row r="1082" spans="1:24" s="20" customFormat="1" x14ac:dyDescent="0.3">
      <c r="A1082" s="38" t="s">
        <v>613</v>
      </c>
      <c r="B1082" s="39"/>
      <c r="C1082" s="39"/>
      <c r="D1082" s="39"/>
      <c r="E1082" s="39"/>
      <c r="F1082" s="33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</row>
    <row r="1083" spans="1:24" ht="27.6" x14ac:dyDescent="0.3">
      <c r="A1083" s="5">
        <f>A1078+1</f>
        <v>21</v>
      </c>
      <c r="B1083" s="9" t="s">
        <v>550</v>
      </c>
      <c r="C1083" s="5" t="s">
        <v>13</v>
      </c>
      <c r="D1083" s="23">
        <v>1</v>
      </c>
      <c r="E1083" s="8"/>
      <c r="F1083" s="18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</row>
    <row r="1084" spans="1:24" ht="27.6" x14ac:dyDescent="0.3">
      <c r="A1084" s="5">
        <f t="shared" si="24"/>
        <v>22</v>
      </c>
      <c r="B1084" s="24" t="s">
        <v>551</v>
      </c>
      <c r="C1084" s="5" t="s">
        <v>13</v>
      </c>
      <c r="D1084" s="23">
        <v>1</v>
      </c>
      <c r="E1084" s="8"/>
      <c r="F1084" s="18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</row>
    <row r="1085" spans="1:24" ht="27.6" x14ac:dyDescent="0.3">
      <c r="A1085" s="5">
        <f t="shared" si="24"/>
        <v>23</v>
      </c>
      <c r="B1085" s="9" t="s">
        <v>552</v>
      </c>
      <c r="C1085" s="5" t="s">
        <v>13</v>
      </c>
      <c r="D1085" s="23">
        <v>14</v>
      </c>
      <c r="E1085" s="8"/>
      <c r="F1085" s="18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</row>
    <row r="1086" spans="1:24" x14ac:dyDescent="0.3">
      <c r="A1086" s="5">
        <f t="shared" si="24"/>
        <v>24</v>
      </c>
      <c r="B1086" s="24" t="s">
        <v>553</v>
      </c>
      <c r="C1086" s="5" t="s">
        <v>13</v>
      </c>
      <c r="D1086" s="23">
        <v>14</v>
      </c>
      <c r="E1086" s="8"/>
      <c r="F1086" s="18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</row>
    <row r="1087" spans="1:24" ht="27.6" x14ac:dyDescent="0.3">
      <c r="A1087" s="5">
        <f t="shared" si="24"/>
        <v>25</v>
      </c>
      <c r="B1087" s="9" t="s">
        <v>552</v>
      </c>
      <c r="C1087" s="5" t="s">
        <v>13</v>
      </c>
      <c r="D1087" s="23">
        <v>13</v>
      </c>
      <c r="E1087" s="8"/>
      <c r="F1087" s="18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</row>
    <row r="1088" spans="1:24" x14ac:dyDescent="0.3">
      <c r="A1088" s="5">
        <f t="shared" si="24"/>
        <v>26</v>
      </c>
      <c r="B1088" s="24" t="s">
        <v>554</v>
      </c>
      <c r="C1088" s="5" t="s">
        <v>13</v>
      </c>
      <c r="D1088" s="23">
        <v>13</v>
      </c>
      <c r="E1088" s="8"/>
      <c r="F1088" s="18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</row>
    <row r="1089" spans="1:24" ht="27.6" x14ac:dyDescent="0.3">
      <c r="A1089" s="5">
        <f t="shared" si="24"/>
        <v>27</v>
      </c>
      <c r="B1089" s="9" t="s">
        <v>552</v>
      </c>
      <c r="C1089" s="5" t="s">
        <v>13</v>
      </c>
      <c r="D1089" s="23">
        <v>3</v>
      </c>
      <c r="E1089" s="8"/>
      <c r="F1089" s="18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</row>
    <row r="1090" spans="1:24" x14ac:dyDescent="0.3">
      <c r="A1090" s="5">
        <f t="shared" si="24"/>
        <v>28</v>
      </c>
      <c r="B1090" s="24" t="s">
        <v>555</v>
      </c>
      <c r="C1090" s="5" t="s">
        <v>13</v>
      </c>
      <c r="D1090" s="23">
        <v>3</v>
      </c>
      <c r="E1090" s="8"/>
      <c r="F1090" s="18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</row>
    <row r="1091" spans="1:24" ht="27.6" x14ac:dyDescent="0.3">
      <c r="A1091" s="5">
        <f t="shared" si="24"/>
        <v>29</v>
      </c>
      <c r="B1091" s="9" t="s">
        <v>556</v>
      </c>
      <c r="C1091" s="5" t="s">
        <v>13</v>
      </c>
      <c r="D1091" s="23">
        <v>2</v>
      </c>
      <c r="E1091" s="8"/>
      <c r="F1091" s="18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</row>
    <row r="1092" spans="1:24" x14ac:dyDescent="0.3">
      <c r="A1092" s="5">
        <f t="shared" si="24"/>
        <v>30</v>
      </c>
      <c r="B1092" s="24" t="s">
        <v>557</v>
      </c>
      <c r="C1092" s="5" t="s">
        <v>13</v>
      </c>
      <c r="D1092" s="23">
        <v>2</v>
      </c>
      <c r="E1092" s="8"/>
      <c r="F1092" s="18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</row>
    <row r="1093" spans="1:24" x14ac:dyDescent="0.3">
      <c r="A1093" s="5">
        <f t="shared" si="24"/>
        <v>31</v>
      </c>
      <c r="B1093" s="9" t="s">
        <v>558</v>
      </c>
      <c r="C1093" s="5" t="s">
        <v>13</v>
      </c>
      <c r="D1093" s="23">
        <v>3</v>
      </c>
      <c r="E1093" s="8"/>
      <c r="F1093" s="18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</row>
    <row r="1094" spans="1:24" x14ac:dyDescent="0.3">
      <c r="A1094" s="5">
        <f t="shared" si="24"/>
        <v>32</v>
      </c>
      <c r="B1094" s="24" t="s">
        <v>559</v>
      </c>
      <c r="C1094" s="5" t="s">
        <v>13</v>
      </c>
      <c r="D1094" s="23">
        <v>3</v>
      </c>
      <c r="E1094" s="8"/>
      <c r="F1094" s="18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</row>
    <row r="1095" spans="1:24" x14ac:dyDescent="0.3">
      <c r="A1095" s="5">
        <f t="shared" si="24"/>
        <v>33</v>
      </c>
      <c r="B1095" s="9" t="s">
        <v>560</v>
      </c>
      <c r="C1095" s="5" t="s">
        <v>15</v>
      </c>
      <c r="D1095" s="23">
        <v>150</v>
      </c>
      <c r="E1095" s="8"/>
      <c r="F1095" s="18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</row>
    <row r="1096" spans="1:24" x14ac:dyDescent="0.3">
      <c r="A1096" s="5">
        <f t="shared" si="24"/>
        <v>34</v>
      </c>
      <c r="B1096" s="24" t="s">
        <v>561</v>
      </c>
      <c r="C1096" s="5" t="s">
        <v>15</v>
      </c>
      <c r="D1096" s="23">
        <v>150</v>
      </c>
      <c r="E1096" s="8"/>
      <c r="F1096" s="18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</row>
    <row r="1097" spans="1:24" x14ac:dyDescent="0.3">
      <c r="A1097" s="5">
        <f t="shared" si="24"/>
        <v>35</v>
      </c>
      <c r="B1097" s="9" t="s">
        <v>568</v>
      </c>
      <c r="C1097" s="5" t="s">
        <v>15</v>
      </c>
      <c r="D1097" s="23">
        <v>150</v>
      </c>
      <c r="E1097" s="8"/>
      <c r="F1097" s="18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</row>
    <row r="1098" spans="1:24" x14ac:dyDescent="0.3">
      <c r="A1098" s="5">
        <f t="shared" si="24"/>
        <v>36</v>
      </c>
      <c r="B1098" s="24" t="s">
        <v>563</v>
      </c>
      <c r="C1098" s="5" t="s">
        <v>15</v>
      </c>
      <c r="D1098" s="23">
        <v>150</v>
      </c>
      <c r="E1098" s="8"/>
      <c r="F1098" s="18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</row>
    <row r="1099" spans="1:24" x14ac:dyDescent="0.3">
      <c r="A1099" s="5">
        <f t="shared" si="24"/>
        <v>37</v>
      </c>
      <c r="B1099" s="9" t="s">
        <v>564</v>
      </c>
      <c r="C1099" s="5" t="s">
        <v>13</v>
      </c>
      <c r="D1099" s="23">
        <v>1</v>
      </c>
      <c r="E1099" s="8"/>
      <c r="F1099" s="18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</row>
    <row r="1100" spans="1:24" x14ac:dyDescent="0.3">
      <c r="A1100" s="5">
        <f t="shared" si="24"/>
        <v>38</v>
      </c>
      <c r="B1100" s="24" t="s">
        <v>565</v>
      </c>
      <c r="C1100" s="5" t="s">
        <v>13</v>
      </c>
      <c r="D1100" s="23">
        <v>1</v>
      </c>
      <c r="E1100" s="8"/>
      <c r="F1100" s="18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</row>
    <row r="1101" spans="1:24" x14ac:dyDescent="0.3">
      <c r="A1101" s="5">
        <f t="shared" si="24"/>
        <v>39</v>
      </c>
      <c r="B1101" s="9" t="s">
        <v>566</v>
      </c>
      <c r="C1101" s="5" t="s">
        <v>13</v>
      </c>
      <c r="D1101" s="23">
        <v>1</v>
      </c>
      <c r="E1101" s="8"/>
      <c r="F1101" s="18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</row>
    <row r="1102" spans="1:24" x14ac:dyDescent="0.3">
      <c r="A1102" s="5">
        <f t="shared" si="24"/>
        <v>40</v>
      </c>
      <c r="B1102" s="24" t="s">
        <v>567</v>
      </c>
      <c r="C1102" s="5" t="s">
        <v>13</v>
      </c>
      <c r="D1102" s="23">
        <v>1</v>
      </c>
      <c r="E1102" s="8"/>
      <c r="F1102" s="18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</row>
    <row r="1103" spans="1:24" x14ac:dyDescent="0.3">
      <c r="A1103" s="5"/>
      <c r="B1103" s="30" t="s">
        <v>573</v>
      </c>
      <c r="C1103" s="5"/>
      <c r="D1103" s="5"/>
      <c r="E1103" s="8"/>
      <c r="F1103" s="29">
        <f>F1083+F1085+F1087+F1089+F1091+F1093+F1095+F1097+F1099+F1101</f>
        <v>0</v>
      </c>
      <c r="G1103" s="16"/>
      <c r="H1103" s="16"/>
      <c r="I1103" s="16"/>
      <c r="J1103" s="16"/>
    </row>
    <row r="1104" spans="1:24" x14ac:dyDescent="0.3">
      <c r="A1104" s="5"/>
      <c r="B1104" s="30" t="s">
        <v>594</v>
      </c>
      <c r="C1104" s="5"/>
      <c r="D1104" s="5"/>
      <c r="E1104" s="8"/>
      <c r="F1104" s="29">
        <f>SUM(F1083:F1102)-F1103</f>
        <v>0</v>
      </c>
      <c r="G1104" s="16"/>
      <c r="H1104" s="16"/>
      <c r="I1104" s="16"/>
      <c r="J1104" s="16"/>
    </row>
    <row r="1105" spans="1:24" x14ac:dyDescent="0.3">
      <c r="A1105" s="5"/>
      <c r="B1105" s="9"/>
      <c r="C1105" s="5"/>
      <c r="D1105" s="5"/>
      <c r="E1105" s="8"/>
      <c r="F1105" s="18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</row>
    <row r="1106" spans="1:24" s="20" customFormat="1" x14ac:dyDescent="0.3">
      <c r="A1106" s="38" t="s">
        <v>577</v>
      </c>
      <c r="B1106" s="39"/>
      <c r="C1106" s="39"/>
      <c r="D1106" s="39"/>
      <c r="E1106" s="39"/>
      <c r="F1106" s="33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</row>
    <row r="1107" spans="1:24" ht="27.6" x14ac:dyDescent="0.3">
      <c r="A1107" s="5">
        <f>A1102+1</f>
        <v>41</v>
      </c>
      <c r="B1107" s="9" t="s">
        <v>550</v>
      </c>
      <c r="C1107" s="5" t="s">
        <v>13</v>
      </c>
      <c r="D1107" s="23">
        <v>1</v>
      </c>
      <c r="E1107" s="8"/>
      <c r="F1107" s="18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</row>
    <row r="1108" spans="1:24" ht="27.6" x14ac:dyDescent="0.3">
      <c r="A1108" s="5">
        <f t="shared" si="24"/>
        <v>42</v>
      </c>
      <c r="B1108" s="24" t="s">
        <v>551</v>
      </c>
      <c r="C1108" s="5" t="s">
        <v>13</v>
      </c>
      <c r="D1108" s="23">
        <v>1</v>
      </c>
      <c r="E1108" s="8"/>
      <c r="F1108" s="18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</row>
    <row r="1109" spans="1:24" ht="27.6" x14ac:dyDescent="0.3">
      <c r="A1109" s="5">
        <f t="shared" si="24"/>
        <v>43</v>
      </c>
      <c r="B1109" s="9" t="s">
        <v>552</v>
      </c>
      <c r="C1109" s="5" t="s">
        <v>13</v>
      </c>
      <c r="D1109" s="23">
        <v>9</v>
      </c>
      <c r="E1109" s="8"/>
      <c r="F1109" s="18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</row>
    <row r="1110" spans="1:24" x14ac:dyDescent="0.3">
      <c r="A1110" s="5">
        <f t="shared" si="24"/>
        <v>44</v>
      </c>
      <c r="B1110" s="24" t="s">
        <v>553</v>
      </c>
      <c r="C1110" s="5" t="s">
        <v>13</v>
      </c>
      <c r="D1110" s="23">
        <v>9</v>
      </c>
      <c r="E1110" s="8"/>
      <c r="F1110" s="18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</row>
    <row r="1111" spans="1:24" ht="27.6" x14ac:dyDescent="0.3">
      <c r="A1111" s="5">
        <f t="shared" si="24"/>
        <v>45</v>
      </c>
      <c r="B1111" s="9" t="s">
        <v>552</v>
      </c>
      <c r="C1111" s="5" t="s">
        <v>13</v>
      </c>
      <c r="D1111" s="23">
        <v>4</v>
      </c>
      <c r="E1111" s="8"/>
      <c r="F1111" s="18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</row>
    <row r="1112" spans="1:24" x14ac:dyDescent="0.3">
      <c r="A1112" s="5">
        <f t="shared" si="24"/>
        <v>46</v>
      </c>
      <c r="B1112" s="24" t="s">
        <v>555</v>
      </c>
      <c r="C1112" s="5" t="s">
        <v>13</v>
      </c>
      <c r="D1112" s="23">
        <v>4</v>
      </c>
      <c r="E1112" s="8"/>
      <c r="F1112" s="18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</row>
    <row r="1113" spans="1:24" ht="27.6" x14ac:dyDescent="0.3">
      <c r="A1113" s="5">
        <f t="shared" si="24"/>
        <v>47</v>
      </c>
      <c r="B1113" s="9" t="s">
        <v>569</v>
      </c>
      <c r="C1113" s="5" t="s">
        <v>13</v>
      </c>
      <c r="D1113" s="23">
        <v>4</v>
      </c>
      <c r="E1113" s="8"/>
      <c r="F1113" s="18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</row>
    <row r="1114" spans="1:24" x14ac:dyDescent="0.3">
      <c r="A1114" s="5">
        <f t="shared" si="24"/>
        <v>48</v>
      </c>
      <c r="B1114" s="24" t="s">
        <v>557</v>
      </c>
      <c r="C1114" s="5" t="s">
        <v>13</v>
      </c>
      <c r="D1114" s="23">
        <v>4</v>
      </c>
      <c r="E1114" s="8"/>
      <c r="F1114" s="18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</row>
    <row r="1115" spans="1:24" x14ac:dyDescent="0.3">
      <c r="A1115" s="5">
        <f t="shared" si="24"/>
        <v>49</v>
      </c>
      <c r="B1115" s="9" t="s">
        <v>558</v>
      </c>
      <c r="C1115" s="5" t="s">
        <v>13</v>
      </c>
      <c r="D1115" s="23">
        <v>1</v>
      </c>
      <c r="E1115" s="8"/>
      <c r="F1115" s="18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</row>
    <row r="1116" spans="1:24" x14ac:dyDescent="0.3">
      <c r="A1116" s="5">
        <f t="shared" si="24"/>
        <v>50</v>
      </c>
      <c r="B1116" s="24" t="s">
        <v>559</v>
      </c>
      <c r="C1116" s="5" t="s">
        <v>13</v>
      </c>
      <c r="D1116" s="23">
        <v>1</v>
      </c>
      <c r="E1116" s="8"/>
      <c r="F1116" s="18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</row>
    <row r="1117" spans="1:24" x14ac:dyDescent="0.3">
      <c r="A1117" s="5">
        <f t="shared" si="24"/>
        <v>51</v>
      </c>
      <c r="B1117" s="9" t="s">
        <v>560</v>
      </c>
      <c r="C1117" s="5" t="s">
        <v>15</v>
      </c>
      <c r="D1117" s="23">
        <v>70</v>
      </c>
      <c r="E1117" s="8"/>
      <c r="F1117" s="18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</row>
    <row r="1118" spans="1:24" x14ac:dyDescent="0.3">
      <c r="A1118" s="5">
        <f t="shared" si="24"/>
        <v>52</v>
      </c>
      <c r="B1118" s="24" t="s">
        <v>561</v>
      </c>
      <c r="C1118" s="5" t="s">
        <v>15</v>
      </c>
      <c r="D1118" s="23">
        <v>70</v>
      </c>
      <c r="E1118" s="8"/>
      <c r="F1118" s="18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</row>
    <row r="1119" spans="1:24" x14ac:dyDescent="0.3">
      <c r="A1119" s="5">
        <f t="shared" si="24"/>
        <v>53</v>
      </c>
      <c r="B1119" s="9" t="s">
        <v>568</v>
      </c>
      <c r="C1119" s="5" t="s">
        <v>15</v>
      </c>
      <c r="D1119" s="23">
        <v>70</v>
      </c>
      <c r="E1119" s="8"/>
      <c r="F1119" s="18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</row>
    <row r="1120" spans="1:24" x14ac:dyDescent="0.3">
      <c r="A1120" s="5">
        <f t="shared" si="24"/>
        <v>54</v>
      </c>
      <c r="B1120" s="24" t="s">
        <v>563</v>
      </c>
      <c r="C1120" s="5" t="s">
        <v>15</v>
      </c>
      <c r="D1120" s="23">
        <v>70</v>
      </c>
      <c r="E1120" s="8"/>
      <c r="F1120" s="18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</row>
    <row r="1121" spans="1:24" x14ac:dyDescent="0.3">
      <c r="A1121" s="5">
        <f t="shared" si="24"/>
        <v>55</v>
      </c>
      <c r="B1121" s="9" t="s">
        <v>564</v>
      </c>
      <c r="C1121" s="5" t="s">
        <v>13</v>
      </c>
      <c r="D1121" s="23">
        <v>1</v>
      </c>
      <c r="E1121" s="8"/>
      <c r="F1121" s="18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</row>
    <row r="1122" spans="1:24" x14ac:dyDescent="0.3">
      <c r="A1122" s="5">
        <f t="shared" si="24"/>
        <v>56</v>
      </c>
      <c r="B1122" s="24" t="s">
        <v>565</v>
      </c>
      <c r="C1122" s="5" t="s">
        <v>13</v>
      </c>
      <c r="D1122" s="23">
        <v>1</v>
      </c>
      <c r="E1122" s="8"/>
      <c r="F1122" s="18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</row>
    <row r="1123" spans="1:24" x14ac:dyDescent="0.3">
      <c r="A1123" s="5">
        <f t="shared" si="24"/>
        <v>57</v>
      </c>
      <c r="B1123" s="9" t="s">
        <v>566</v>
      </c>
      <c r="C1123" s="5" t="s">
        <v>13</v>
      </c>
      <c r="D1123" s="23">
        <v>1</v>
      </c>
      <c r="E1123" s="8"/>
      <c r="F1123" s="18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</row>
    <row r="1124" spans="1:24" x14ac:dyDescent="0.3">
      <c r="A1124" s="5">
        <f t="shared" si="24"/>
        <v>58</v>
      </c>
      <c r="B1124" s="24" t="s">
        <v>567</v>
      </c>
      <c r="C1124" s="5" t="s">
        <v>13</v>
      </c>
      <c r="D1124" s="23">
        <v>1</v>
      </c>
      <c r="E1124" s="8"/>
      <c r="F1124" s="18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</row>
    <row r="1125" spans="1:24" x14ac:dyDescent="0.3">
      <c r="A1125" s="5"/>
      <c r="B1125" s="30" t="s">
        <v>573</v>
      </c>
      <c r="C1125" s="5"/>
      <c r="D1125" s="5"/>
      <c r="E1125" s="8"/>
      <c r="F1125" s="29">
        <f>F1107+F1109+F1111+F1113+F1115+F1117+F1119+F1121+F1123</f>
        <v>0</v>
      </c>
      <c r="G1125" s="16"/>
      <c r="H1125" s="16"/>
      <c r="I1125" s="16"/>
      <c r="J1125" s="16"/>
    </row>
    <row r="1126" spans="1:24" x14ac:dyDescent="0.3">
      <c r="A1126" s="5"/>
      <c r="B1126" s="30" t="s">
        <v>594</v>
      </c>
      <c r="C1126" s="5"/>
      <c r="D1126" s="5"/>
      <c r="E1126" s="8"/>
      <c r="F1126" s="29">
        <f>SUM(F1107:F1124)-F1125</f>
        <v>0</v>
      </c>
      <c r="G1126" s="16"/>
      <c r="H1126" s="16"/>
      <c r="I1126" s="16"/>
      <c r="J1126" s="16"/>
    </row>
    <row r="1127" spans="1:24" x14ac:dyDescent="0.3">
      <c r="A1127" s="5"/>
      <c r="B1127" s="9"/>
      <c r="C1127" s="5"/>
      <c r="D1127" s="5"/>
      <c r="E1127" s="8"/>
      <c r="F1127" s="18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</row>
    <row r="1128" spans="1:24" s="20" customFormat="1" x14ac:dyDescent="0.3">
      <c r="A1128" s="38" t="s">
        <v>578</v>
      </c>
      <c r="B1128" s="39"/>
      <c r="C1128" s="39"/>
      <c r="D1128" s="39"/>
      <c r="E1128" s="39"/>
      <c r="F1128" s="33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</row>
    <row r="1129" spans="1:24" ht="27.6" x14ac:dyDescent="0.3">
      <c r="A1129" s="5">
        <f>A1124+1</f>
        <v>59</v>
      </c>
      <c r="B1129" s="9" t="s">
        <v>550</v>
      </c>
      <c r="C1129" s="5" t="s">
        <v>13</v>
      </c>
      <c r="D1129" s="23">
        <v>1</v>
      </c>
      <c r="E1129" s="8"/>
      <c r="F1129" s="18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</row>
    <row r="1130" spans="1:24" x14ac:dyDescent="0.3">
      <c r="A1130" s="5">
        <f t="shared" si="24"/>
        <v>60</v>
      </c>
      <c r="B1130" s="24" t="s">
        <v>570</v>
      </c>
      <c r="C1130" s="5" t="s">
        <v>13</v>
      </c>
      <c r="D1130" s="23">
        <v>1</v>
      </c>
      <c r="E1130" s="8"/>
      <c r="F1130" s="18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</row>
    <row r="1131" spans="1:24" ht="27.6" x14ac:dyDescent="0.3">
      <c r="A1131" s="5">
        <f t="shared" si="24"/>
        <v>61</v>
      </c>
      <c r="B1131" s="9" t="s">
        <v>552</v>
      </c>
      <c r="C1131" s="5" t="s">
        <v>13</v>
      </c>
      <c r="D1131" s="23">
        <v>2</v>
      </c>
      <c r="E1131" s="8"/>
      <c r="F1131" s="18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</row>
    <row r="1132" spans="1:24" x14ac:dyDescent="0.3">
      <c r="A1132" s="5">
        <f t="shared" si="24"/>
        <v>62</v>
      </c>
      <c r="B1132" s="24" t="s">
        <v>553</v>
      </c>
      <c r="C1132" s="5" t="s">
        <v>13</v>
      </c>
      <c r="D1132" s="23">
        <v>2</v>
      </c>
      <c r="E1132" s="8"/>
      <c r="F1132" s="18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</row>
    <row r="1133" spans="1:24" ht="27.6" x14ac:dyDescent="0.3">
      <c r="A1133" s="5">
        <f t="shared" si="24"/>
        <v>63</v>
      </c>
      <c r="B1133" s="9" t="s">
        <v>552</v>
      </c>
      <c r="C1133" s="5" t="s">
        <v>13</v>
      </c>
      <c r="D1133" s="23">
        <v>2</v>
      </c>
      <c r="E1133" s="8"/>
      <c r="F1133" s="18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</row>
    <row r="1134" spans="1:24" x14ac:dyDescent="0.3">
      <c r="A1134" s="5">
        <f t="shared" si="24"/>
        <v>64</v>
      </c>
      <c r="B1134" s="24" t="s">
        <v>571</v>
      </c>
      <c r="C1134" s="5" t="s">
        <v>13</v>
      </c>
      <c r="D1134" s="23">
        <v>2</v>
      </c>
      <c r="E1134" s="8"/>
      <c r="F1134" s="18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</row>
    <row r="1135" spans="1:24" ht="27.6" x14ac:dyDescent="0.3">
      <c r="A1135" s="5">
        <f t="shared" si="24"/>
        <v>65</v>
      </c>
      <c r="B1135" s="9" t="s">
        <v>552</v>
      </c>
      <c r="C1135" s="5" t="s">
        <v>13</v>
      </c>
      <c r="D1135" s="23">
        <v>1</v>
      </c>
      <c r="E1135" s="8"/>
      <c r="F1135" s="18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</row>
    <row r="1136" spans="1:24" x14ac:dyDescent="0.3">
      <c r="A1136" s="5">
        <f t="shared" si="24"/>
        <v>66</v>
      </c>
      <c r="B1136" s="24" t="s">
        <v>555</v>
      </c>
      <c r="C1136" s="5" t="s">
        <v>13</v>
      </c>
      <c r="D1136" s="23">
        <v>1</v>
      </c>
      <c r="E1136" s="8"/>
      <c r="F1136" s="18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</row>
    <row r="1137" spans="1:24" ht="27.6" x14ac:dyDescent="0.3">
      <c r="A1137" s="5">
        <f t="shared" ref="A1137:A1146" si="25">A1136+1</f>
        <v>67</v>
      </c>
      <c r="B1137" s="9" t="s">
        <v>556</v>
      </c>
      <c r="C1137" s="5" t="s">
        <v>13</v>
      </c>
      <c r="D1137" s="23">
        <v>1</v>
      </c>
      <c r="E1137" s="8"/>
      <c r="F1137" s="18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</row>
    <row r="1138" spans="1:24" x14ac:dyDescent="0.3">
      <c r="A1138" s="5">
        <f t="shared" si="25"/>
        <v>68</v>
      </c>
      <c r="B1138" s="24" t="s">
        <v>557</v>
      </c>
      <c r="C1138" s="5" t="s">
        <v>13</v>
      </c>
      <c r="D1138" s="23">
        <v>1</v>
      </c>
      <c r="E1138" s="8"/>
      <c r="F1138" s="18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</row>
    <row r="1139" spans="1:24" x14ac:dyDescent="0.3">
      <c r="A1139" s="5">
        <f t="shared" si="25"/>
        <v>69</v>
      </c>
      <c r="B1139" s="9" t="s">
        <v>560</v>
      </c>
      <c r="C1139" s="5" t="s">
        <v>15</v>
      </c>
      <c r="D1139" s="23">
        <v>13</v>
      </c>
      <c r="E1139" s="8"/>
      <c r="F1139" s="18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</row>
    <row r="1140" spans="1:24" x14ac:dyDescent="0.3">
      <c r="A1140" s="5">
        <f t="shared" si="25"/>
        <v>70</v>
      </c>
      <c r="B1140" s="24" t="s">
        <v>561</v>
      </c>
      <c r="C1140" s="5" t="s">
        <v>15</v>
      </c>
      <c r="D1140" s="23">
        <v>13</v>
      </c>
      <c r="E1140" s="8"/>
      <c r="F1140" s="18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</row>
    <row r="1141" spans="1:24" x14ac:dyDescent="0.3">
      <c r="A1141" s="5">
        <f t="shared" si="25"/>
        <v>71</v>
      </c>
      <c r="B1141" s="9" t="s">
        <v>568</v>
      </c>
      <c r="C1141" s="5" t="s">
        <v>15</v>
      </c>
      <c r="D1141" s="23">
        <v>13</v>
      </c>
      <c r="E1141" s="8"/>
      <c r="F1141" s="18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</row>
    <row r="1142" spans="1:24" x14ac:dyDescent="0.3">
      <c r="A1142" s="5">
        <f t="shared" si="25"/>
        <v>72</v>
      </c>
      <c r="B1142" s="24" t="s">
        <v>563</v>
      </c>
      <c r="C1142" s="5" t="s">
        <v>15</v>
      </c>
      <c r="D1142" s="23">
        <v>13</v>
      </c>
      <c r="E1142" s="8"/>
      <c r="F1142" s="18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</row>
    <row r="1143" spans="1:24" x14ac:dyDescent="0.3">
      <c r="A1143" s="5">
        <f t="shared" si="25"/>
        <v>73</v>
      </c>
      <c r="B1143" s="9" t="s">
        <v>564</v>
      </c>
      <c r="C1143" s="5" t="s">
        <v>13</v>
      </c>
      <c r="D1143" s="23">
        <v>1</v>
      </c>
      <c r="E1143" s="8"/>
      <c r="F1143" s="18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</row>
    <row r="1144" spans="1:24" x14ac:dyDescent="0.3">
      <c r="A1144" s="5">
        <f t="shared" si="25"/>
        <v>74</v>
      </c>
      <c r="B1144" s="24" t="s">
        <v>565</v>
      </c>
      <c r="C1144" s="5" t="s">
        <v>13</v>
      </c>
      <c r="D1144" s="23">
        <v>1</v>
      </c>
      <c r="E1144" s="8"/>
      <c r="F1144" s="18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</row>
    <row r="1145" spans="1:24" x14ac:dyDescent="0.3">
      <c r="A1145" s="5">
        <f t="shared" si="25"/>
        <v>75</v>
      </c>
      <c r="B1145" s="9" t="s">
        <v>566</v>
      </c>
      <c r="C1145" s="5" t="s">
        <v>13</v>
      </c>
      <c r="D1145" s="23">
        <v>1</v>
      </c>
      <c r="E1145" s="8"/>
      <c r="F1145" s="18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</row>
    <row r="1146" spans="1:24" x14ac:dyDescent="0.3">
      <c r="A1146" s="5">
        <f t="shared" si="25"/>
        <v>76</v>
      </c>
      <c r="B1146" s="24" t="s">
        <v>567</v>
      </c>
      <c r="C1146" s="5" t="s">
        <v>13</v>
      </c>
      <c r="D1146" s="23">
        <v>1</v>
      </c>
      <c r="E1146" s="8"/>
      <c r="F1146" s="18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</row>
    <row r="1147" spans="1:24" x14ac:dyDescent="0.3">
      <c r="A1147" s="5"/>
      <c r="B1147" s="30" t="s">
        <v>573</v>
      </c>
      <c r="C1147" s="5"/>
      <c r="D1147" s="5"/>
      <c r="E1147" s="8"/>
      <c r="F1147" s="29">
        <f>F1129+F1131+F1133+F1135+F1137+F1139+F1141+F1143+F1145</f>
        <v>0</v>
      </c>
      <c r="G1147" s="16"/>
      <c r="H1147" s="16"/>
      <c r="I1147" s="16"/>
      <c r="J1147" s="16"/>
    </row>
    <row r="1148" spans="1:24" x14ac:dyDescent="0.3">
      <c r="A1148" s="5"/>
      <c r="B1148" s="30" t="s">
        <v>594</v>
      </c>
      <c r="C1148" s="5"/>
      <c r="D1148" s="5"/>
      <c r="E1148" s="8"/>
      <c r="F1148" s="29">
        <f>SUM(F1129:F1146)-F1147</f>
        <v>0</v>
      </c>
      <c r="G1148" s="16"/>
      <c r="H1148" s="16"/>
      <c r="I1148" s="16"/>
      <c r="J1148" s="16"/>
    </row>
    <row r="1149" spans="1:24" x14ac:dyDescent="0.3">
      <c r="A1149" s="5"/>
      <c r="B1149" s="6"/>
      <c r="C1149" s="5"/>
      <c r="D1149" s="5"/>
      <c r="E1149" s="8"/>
      <c r="F1149" s="18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</row>
    <row r="1151" spans="1:24" x14ac:dyDescent="0.3">
      <c r="B1151" s="7" t="s">
        <v>18</v>
      </c>
      <c r="F1151" s="34">
        <f>F12+F41+F49+F60+F89+F97+F108+F137+F145+F182+F190+F199+F228+F270+F317+F359+F443+F656+F883+F906+F927+F948+F967+F1006+F1019+F1054+F1079+F1103+F1125+F1147</f>
        <v>0</v>
      </c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</row>
    <row r="1152" spans="1:24" x14ac:dyDescent="0.3">
      <c r="B1152" s="7" t="s">
        <v>19</v>
      </c>
      <c r="F1152" s="34">
        <f>F42+F50+F90+F98+F138+F146+F183+F191+F200+F229+F271+F318+F360+F444+F657+F884+F907+F928+F949+F968+F1007+F1020+F1055+F1080+F1104+F1126+F1148</f>
        <v>0</v>
      </c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</row>
    <row r="1153" spans="2:24" x14ac:dyDescent="0.3">
      <c r="B1153" s="7" t="s">
        <v>616</v>
      </c>
      <c r="F1153" s="34">
        <f>F1151+F1152</f>
        <v>0</v>
      </c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</row>
    <row r="1154" spans="2:24" x14ac:dyDescent="0.3">
      <c r="B1154" s="7" t="s">
        <v>617</v>
      </c>
      <c r="F1154" s="34">
        <f>F1153*0.02</f>
        <v>0</v>
      </c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</row>
    <row r="1155" spans="2:24" x14ac:dyDescent="0.3">
      <c r="B1155" s="7" t="s">
        <v>14</v>
      </c>
      <c r="F1155" s="34">
        <f>F1153*0.12</f>
        <v>0</v>
      </c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</row>
    <row r="1156" spans="2:24" x14ac:dyDescent="0.3">
      <c r="B1156" s="7" t="s">
        <v>10</v>
      </c>
      <c r="F1156" s="34">
        <f>F1153+F1154+F1155</f>
        <v>0</v>
      </c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</row>
  </sheetData>
  <mergeCells count="37">
    <mergeCell ref="A1128:E1128"/>
    <mergeCell ref="A202:E202"/>
    <mergeCell ref="A231:E231"/>
    <mergeCell ref="A232:E232"/>
    <mergeCell ref="A273:E273"/>
    <mergeCell ref="A320:E320"/>
    <mergeCell ref="A1022:E1022"/>
    <mergeCell ref="A1057:E1057"/>
    <mergeCell ref="A1058:E1058"/>
    <mergeCell ref="A1082:E1082"/>
    <mergeCell ref="A1106:E1106"/>
    <mergeCell ref="A909:E909"/>
    <mergeCell ref="A930:E930"/>
    <mergeCell ref="A951:E951"/>
    <mergeCell ref="A970:E970"/>
    <mergeCell ref="A1009:E1009"/>
    <mergeCell ref="A185:E185"/>
    <mergeCell ref="A446:E446"/>
    <mergeCell ref="A659:E659"/>
    <mergeCell ref="A886:E886"/>
    <mergeCell ref="A887:E887"/>
    <mergeCell ref="A193:E193"/>
    <mergeCell ref="A362:E362"/>
    <mergeCell ref="B2:F2"/>
    <mergeCell ref="A4:E4"/>
    <mergeCell ref="A5:E5"/>
    <mergeCell ref="A14:E14"/>
    <mergeCell ref="A44:E44"/>
    <mergeCell ref="A101:E101"/>
    <mergeCell ref="A110:E110"/>
    <mergeCell ref="A140:E140"/>
    <mergeCell ref="A148:E148"/>
    <mergeCell ref="A52:E52"/>
    <mergeCell ref="A53:E53"/>
    <mergeCell ref="A62:E62"/>
    <mergeCell ref="A92:E92"/>
    <mergeCell ref="A100:E100"/>
  </mergeCells>
  <pageMargins left="0.7" right="0.7" top="0.75" bottom="0.75" header="0.3" footer="0.3"/>
  <pageSetup scale="79" orientation="portrait" horizontalDpi="200" verticalDpi="200" r:id="rId1"/>
  <headerFooter>
    <oddFooter>&amp;L_x000D_&amp;1#&amp;"Calibri"&amp;12&amp;K000000 Classification: Internal  داخلي</oddFooter>
  </headerFooter>
</worksheet>
</file>

<file path=docMetadata/LabelInfo.xml><?xml version="1.0" encoding="utf-8"?>
<clbl:labelList xmlns:clbl="http://schemas.microsoft.com/office/2020/mipLabelMetadata">
  <clbl:label id="{7ee52cdc-30a1-4548-a0c7-80d04ffdacf8}" enabled="1" method="Standard" siteId="{cee40b02-c0c5-4f48-ae3a-da914750bbd4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Ведомость объемов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2025-06-16T08:54:24Z</dcterms:modified>
</cp:coreProperties>
</file>